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/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<sst xmlns="http://schemas.openxmlformats.org/spreadsheetml/2006/main" count="98" uniqueCount="70">
  <si>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</si>
  <si>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</si>
  <si>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</si>
  <si>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</si>
  <si>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</si>
  <si>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</si>
  <si>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</si>
  <si>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</si>
  <si>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</si>
  <si>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</si>
  <si>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</si>
  <si>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</si>
  <si>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</si>
  <si>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</si>
  <si>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</si>
  <si>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</si>
  <si>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</si>
  <si>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</si>
  <si>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</si>
  <si>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</si>
  <si>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</si>
  <si>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</si>
  <si>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</si>
  <si>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</si>
  <si>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</si>
  <si>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Расход ЭЭ на выработку, 
тыс. кВтч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</si>
  <si>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</si>
  <si>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</si>
  <si>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</si>
  <si>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</si>
  <si>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</si>
  <si>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</si>
  <si>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</si>
  <si>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</si>
  <si>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</si>
  <si>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</si>
  <si>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</si>
  <si>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</si>
  <si>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</si>
  <si>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</si>
  <si>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</si>
  <si>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</si>
  <si>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</si>
  <si>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</si>
  <si>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</si>
  <si>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</si>
  <si>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</si>
  <si>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</si>
  <si>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</si>
  <si>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</si>
  <si>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r>
      <t xml:space="preserve">                 </t>
    </r>
    <r>
      <rPr>
        <b/>
        <sz val="12"/>
        <color indexed="8"/>
        <rFont val="Times New Roman"/>
        <family val="1"/>
      </rPr>
      <t>участок №4 п. Ханымей</t>
    </r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</si>
  <si>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</si>
  <si>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</si>
  <si>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</si>
  <si>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</si>
  <si>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</si>
  <si>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</si>
  <si>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</si>
  <si>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</si>
  <si>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</si>
  <si>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</si>
  <si>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</si>
  <si>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</si>
  <si>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</si>
  <si>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</si>
  <si>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</si>
  <si>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</si>
  <si>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01.05.2015 г-31.05.2015 г</t>
  </si>
  <si>
    <t>Дата  10.06.2015 г</t>
  </si>
  <si>
    <t>Без очистки на рельеф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</si>
</sst>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65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/>
    </xf>
    <xf numFmtId="165" fontId="9" fillId="0" borderId="34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L26"/>
  <sheetViews>
    <sheetView tabSelected="1" zoomScalePageLayoutView="0" workbookViewId="0" topLeftCell="A7">
      <selection activeCell="I28" sqref="I28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55" t="s">
        <v>45</v>
      </c>
      <c r="E1" s="55"/>
      <c r="F1" s="55"/>
      <c r="G1" s="55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54" t="s">
        <v>41</v>
      </c>
      <c r="E2" s="54"/>
      <c r="F2" s="54"/>
      <c r="G2" s="54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54" t="s">
        <v>48</v>
      </c>
      <c r="E3" s="54"/>
      <c r="F3" s="54"/>
      <c r="G3" s="54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52" t="s">
        <v>20</v>
      </c>
      <c r="B6" s="52"/>
      <c r="C6" s="52"/>
      <c r="D6" s="52"/>
      <c r="E6" s="52"/>
      <c r="F6" s="52"/>
      <c r="G6" s="5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4" t="s">
        <v>49</v>
      </c>
      <c r="E8" s="14"/>
      <c r="F8" s="14"/>
      <c r="G8" s="14"/>
      <c r="H8" s="14"/>
      <c r="I8" s="14"/>
      <c r="J8" s="14"/>
      <c r="K8" s="14"/>
      <c r="L8" s="15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10" ht="15.75">
      <c r="A9" s="8"/>
      <c r="B9" s="8"/>
      <c r="C9" s="10"/>
      <c r="D9" s="10" t="s">
        <v>50</v>
      </c>
      <c r="E9" s="8"/>
      <c r="F9" s="8"/>
      <c r="G9" s="8"/>
      <c r="H9" s="8"/>
      <c r="I9" s="8"/>
      <c r="J9" s="8"/>
    </row>
    <row r="10" spans="1:10" ht="28.5" customHeight="1">
      <c r="A10" s="8" t="s">
        <v>6</v>
      </c>
      <c r="B10" s="8"/>
      <c r="D10" s="16" t="s">
        <v>67</v>
      </c>
      <c r="E10" s="17"/>
      <c r="F10" s="8"/>
      <c r="G10" s="8"/>
      <c r="H10" s="8"/>
      <c r="I10" s="8"/>
      <c r="J10" s="8"/>
    </row>
    <row r="11" spans="1:10" ht="15.75">
      <c r="A11" s="8"/>
      <c r="B11" s="8"/>
      <c r="C11" s="10"/>
      <c r="D11" s="10"/>
      <c r="E11" s="8"/>
      <c r="F11" s="8"/>
      <c r="G11" s="8"/>
      <c r="H11" s="8"/>
      <c r="I11" s="8"/>
      <c r="J11" s="8"/>
    </row>
    <row r="12" spans="1:10" ht="15.75">
      <c r="A12" s="8" t="s">
        <v>5</v>
      </c>
      <c r="B12" s="8"/>
      <c r="D12" s="16" t="s">
        <v>51</v>
      </c>
      <c r="E12" s="17"/>
      <c r="F12" s="14"/>
      <c r="G12" s="14"/>
      <c r="H12" s="14"/>
      <c r="I12" s="8"/>
      <c r="J12" s="8"/>
    </row>
    <row r="13" spans="1:10" ht="15.75">
      <c r="A13" s="8"/>
      <c r="B13" s="8"/>
      <c r="C13" s="10"/>
      <c r="D13" s="10"/>
      <c r="E13" s="8"/>
      <c r="F13" s="8"/>
      <c r="G13" s="8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0" customHeight="1">
      <c r="A15" s="11" t="s">
        <v>0</v>
      </c>
      <c r="B15" s="53" t="s">
        <v>1</v>
      </c>
      <c r="C15" s="53"/>
      <c r="D15" s="53"/>
      <c r="E15" s="53"/>
      <c r="F15" s="11" t="s">
        <v>2</v>
      </c>
      <c r="G15" s="11" t="s">
        <v>4</v>
      </c>
      <c r="H15" s="8"/>
      <c r="I15" s="8"/>
      <c r="J15" s="8"/>
    </row>
    <row r="16" spans="1:10" ht="29.25" customHeight="1">
      <c r="A16" s="12">
        <v>1</v>
      </c>
      <c r="B16" s="51" t="s">
        <v>17</v>
      </c>
      <c r="C16" s="51"/>
      <c r="D16" s="51"/>
      <c r="E16" s="51"/>
      <c r="F16" s="12" t="s">
        <v>3</v>
      </c>
      <c r="G16" s="25">
        <f>Тепло!I11</f>
        <v>0.1450496472171065</v>
      </c>
      <c r="H16" s="8"/>
      <c r="I16" s="8"/>
      <c r="J16" s="8"/>
    </row>
    <row r="17" spans="1:10" ht="30" customHeight="1">
      <c r="A17" s="12">
        <v>2</v>
      </c>
      <c r="B17" s="48" t="s">
        <v>18</v>
      </c>
      <c r="C17" s="49"/>
      <c r="D17" s="49"/>
      <c r="E17" s="50"/>
      <c r="F17" s="12" t="s">
        <v>47</v>
      </c>
      <c r="G17" s="12" t="s">
        <v>54</v>
      </c>
      <c r="H17" s="8"/>
      <c r="I17" s="8"/>
      <c r="J17" s="8"/>
    </row>
    <row r="18" spans="1:10" ht="30" customHeight="1">
      <c r="A18" s="12">
        <v>3</v>
      </c>
      <c r="B18" s="48" t="s">
        <v>19</v>
      </c>
      <c r="C18" s="49"/>
      <c r="D18" s="49"/>
      <c r="E18" s="50"/>
      <c r="F18" s="12" t="s">
        <v>64</v>
      </c>
      <c r="G18" s="25">
        <f>Тепло!J11</f>
        <v>36.989854433171594</v>
      </c>
      <c r="H18" s="8"/>
      <c r="I18" s="8"/>
      <c r="J18" s="8"/>
    </row>
    <row r="19" spans="1:10" ht="30" customHeight="1">
      <c r="A19" s="12">
        <v>4</v>
      </c>
      <c r="B19" s="48" t="s">
        <v>9</v>
      </c>
      <c r="C19" s="49"/>
      <c r="D19" s="49"/>
      <c r="E19" s="50"/>
      <c r="F19" s="12" t="s">
        <v>14</v>
      </c>
      <c r="G19" s="12" t="s">
        <v>54</v>
      </c>
      <c r="H19" s="8"/>
      <c r="I19" s="8"/>
      <c r="J19" s="8"/>
    </row>
    <row r="20" spans="1:10" ht="36.75" customHeight="1">
      <c r="A20" s="12">
        <v>5</v>
      </c>
      <c r="B20" s="48" t="s">
        <v>40</v>
      </c>
      <c r="C20" s="49"/>
      <c r="D20" s="49"/>
      <c r="E20" s="50"/>
      <c r="F20" s="12" t="s">
        <v>65</v>
      </c>
      <c r="G20" s="25">
        <f>Вода!G12</f>
        <v>1.2375571134595933</v>
      </c>
      <c r="H20" s="8"/>
      <c r="I20" s="8"/>
      <c r="J20" s="8"/>
    </row>
    <row r="21" spans="1:10" ht="36.75" customHeight="1">
      <c r="A21" s="12">
        <v>6</v>
      </c>
      <c r="B21" s="48" t="s">
        <v>30</v>
      </c>
      <c r="C21" s="49"/>
      <c r="D21" s="49"/>
      <c r="E21" s="50"/>
      <c r="F21" s="12" t="s">
        <v>66</v>
      </c>
      <c r="G21" s="25">
        <f>Стоки!G13</f>
        <v>0.8869067741857455</v>
      </c>
      <c r="H21" s="8"/>
      <c r="I21" s="8"/>
      <c r="J21" s="8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 t="s">
        <v>68</v>
      </c>
      <c r="C26" s="6"/>
      <c r="D26" s="6"/>
      <c r="E26" s="6" t="s">
        <v>8</v>
      </c>
      <c r="F26" s="6"/>
      <c r="G26" s="6"/>
      <c r="H26" s="6"/>
      <c r="I26" s="6"/>
      <c r="J26" s="6"/>
    </row>
  </sheetData>
  <sheetProtection/>
  <mergeCells count="12">
    <mergeCell ref="A6:G6"/>
    <mergeCell ref="B15:E15"/>
    <mergeCell ref="D2:G2"/>
    <mergeCell ref="D1:G1"/>
    <mergeCell ref="D3:G3"/>
    <mergeCell ref="M8:V8"/>
    <mergeCell ref="B21:E21"/>
    <mergeCell ref="B18:E18"/>
    <mergeCell ref="B19:E19"/>
    <mergeCell ref="B20:E20"/>
    <mergeCell ref="B16:E16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15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8" t="s">
        <v>44</v>
      </c>
      <c r="I1" s="18"/>
      <c r="J1" s="18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8" t="s">
        <v>41</v>
      </c>
      <c r="I2" s="18"/>
      <c r="J2" s="18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54" t="s">
        <v>48</v>
      </c>
      <c r="I3" s="54"/>
      <c r="J3" s="54"/>
      <c r="K3" s="54"/>
      <c r="L3" s="8"/>
    </row>
    <row r="4" spans="1:12" ht="15.75">
      <c r="A4" s="8"/>
      <c r="B4" s="8"/>
      <c r="C4" s="8"/>
      <c r="D4" s="8"/>
      <c r="E4" s="8"/>
      <c r="F4" s="8"/>
      <c r="G4" s="8"/>
      <c r="H4" s="18"/>
      <c r="I4" s="18"/>
      <c r="J4" s="18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52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58" t="s">
        <v>46</v>
      </c>
      <c r="B8" s="58"/>
      <c r="C8" s="58"/>
      <c r="D8" s="58"/>
      <c r="E8" s="58"/>
      <c r="F8" s="58"/>
      <c r="G8" s="58"/>
      <c r="H8" s="58"/>
      <c r="I8" s="58"/>
      <c r="J8" s="58"/>
      <c r="K8" s="8"/>
      <c r="L8" s="8"/>
    </row>
    <row r="9" spans="1:12" ht="47.25" customHeight="1">
      <c r="A9" s="59" t="s">
        <v>10</v>
      </c>
      <c r="B9" s="59" t="s">
        <v>11</v>
      </c>
      <c r="C9" s="48" t="s">
        <v>13</v>
      </c>
      <c r="D9" s="50"/>
      <c r="E9" s="59" t="s">
        <v>25</v>
      </c>
      <c r="F9" s="59" t="s">
        <v>12</v>
      </c>
      <c r="G9" s="53" t="s">
        <v>15</v>
      </c>
      <c r="H9" s="53"/>
      <c r="I9" s="59" t="s">
        <v>22</v>
      </c>
      <c r="J9" s="59" t="s">
        <v>57</v>
      </c>
      <c r="K9" s="8"/>
      <c r="L9" s="8"/>
    </row>
    <row r="10" spans="1:12" ht="47.25">
      <c r="A10" s="60"/>
      <c r="B10" s="60"/>
      <c r="C10" s="19" t="s">
        <v>23</v>
      </c>
      <c r="D10" s="11" t="s">
        <v>24</v>
      </c>
      <c r="E10" s="60"/>
      <c r="F10" s="60"/>
      <c r="G10" s="19" t="s">
        <v>23</v>
      </c>
      <c r="H10" s="11" t="s">
        <v>24</v>
      </c>
      <c r="I10" s="60"/>
      <c r="J10" s="60"/>
      <c r="K10" s="8"/>
      <c r="L10" s="8"/>
    </row>
    <row r="11" spans="1:12" ht="15.75">
      <c r="A11" s="20">
        <v>1</v>
      </c>
      <c r="B11" s="20" t="s">
        <v>52</v>
      </c>
      <c r="C11" s="13"/>
      <c r="D11" s="31">
        <f>4533.95/1000</f>
        <v>4.53395</v>
      </c>
      <c r="E11" s="32">
        <f>167712</f>
        <v>167712</v>
      </c>
      <c r="F11" s="32" t="s">
        <v>53</v>
      </c>
      <c r="G11" s="33"/>
      <c r="H11" s="34">
        <f>(574867*(1.144)/1000)</f>
        <v>657.647848</v>
      </c>
      <c r="I11" s="31">
        <f>H11/D11/1000</f>
        <v>0.1450496472171065</v>
      </c>
      <c r="J11" s="31">
        <f>E11/4534</f>
        <v>36.989854433171594</v>
      </c>
      <c r="K11" s="8"/>
      <c r="L11" s="8"/>
    </row>
    <row r="12" spans="1:12" ht="15.75">
      <c r="A12" s="56" t="s">
        <v>16</v>
      </c>
      <c r="B12" s="57"/>
      <c r="C12" s="13"/>
      <c r="D12" s="35">
        <f>D11</f>
        <v>4.53395</v>
      </c>
      <c r="E12" s="36">
        <f>E11</f>
        <v>167712</v>
      </c>
      <c r="F12" s="32"/>
      <c r="G12" s="33"/>
      <c r="H12" s="37">
        <f>H11</f>
        <v>657.647848</v>
      </c>
      <c r="I12" s="35">
        <f>I11</f>
        <v>0.1450496472171065</v>
      </c>
      <c r="J12" s="35">
        <f>J11</f>
        <v>36.989854433171594</v>
      </c>
      <c r="K12" s="8"/>
      <c r="L12" s="8"/>
    </row>
    <row r="13" spans="1:12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</sheetData>
  <sheetProtection/>
  <mergeCells count="12">
    <mergeCell ref="E9:E10"/>
    <mergeCell ref="F9:F10"/>
    <mergeCell ref="H3:K3"/>
    <mergeCell ref="A12:B12"/>
    <mergeCell ref="A8:J8"/>
    <mergeCell ref="I9:I10"/>
    <mergeCell ref="J9:J10"/>
    <mergeCell ref="G9:H9"/>
    <mergeCell ref="A6:J6"/>
    <mergeCell ref="C9:D9"/>
    <mergeCell ref="B9:B10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8"/>
      <c r="B1" s="18"/>
      <c r="C1" s="18"/>
      <c r="D1" s="18"/>
      <c r="E1" s="18"/>
      <c r="F1" s="18" t="s">
        <v>26</v>
      </c>
      <c r="G1" s="18"/>
      <c r="H1" s="18"/>
      <c r="I1" s="18"/>
    </row>
    <row r="2" spans="1:9" ht="15.75">
      <c r="A2" s="18"/>
      <c r="B2" s="18"/>
      <c r="C2" s="18"/>
      <c r="D2" s="18"/>
      <c r="E2" s="18"/>
      <c r="F2" s="18" t="s">
        <v>41</v>
      </c>
      <c r="G2" s="18"/>
      <c r="H2" s="18"/>
      <c r="I2" s="18"/>
    </row>
    <row r="3" spans="1:9" ht="15.75">
      <c r="A3" s="18"/>
      <c r="B3" s="18"/>
      <c r="C3" s="18"/>
      <c r="D3" s="18"/>
      <c r="E3" s="18"/>
      <c r="F3" s="54" t="s">
        <v>48</v>
      </c>
      <c r="G3" s="54"/>
      <c r="H3" s="54"/>
      <c r="I3" s="54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9" ht="15.75">
      <c r="A5" s="18"/>
      <c r="B5" s="18"/>
      <c r="C5" s="18"/>
      <c r="D5" s="18"/>
      <c r="E5" s="18"/>
      <c r="F5" s="18"/>
      <c r="G5" s="18"/>
      <c r="H5" s="5"/>
      <c r="I5" s="18"/>
    </row>
    <row r="6" spans="1:9" ht="26.25" customHeight="1">
      <c r="A6" s="65" t="s">
        <v>31</v>
      </c>
      <c r="B6" s="65"/>
      <c r="C6" s="65"/>
      <c r="D6" s="65"/>
      <c r="E6" s="65"/>
      <c r="F6" s="65"/>
      <c r="G6" s="65"/>
      <c r="H6" s="65"/>
      <c r="I6" s="18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15.75">
      <c r="A8" s="61"/>
      <c r="B8" s="66"/>
      <c r="C8" s="66"/>
      <c r="D8" s="66"/>
      <c r="E8" s="66"/>
      <c r="F8" s="66"/>
      <c r="G8" s="66"/>
      <c r="H8" s="62"/>
      <c r="I8" s="18"/>
    </row>
    <row r="9" spans="1:9" ht="46.5" customHeight="1">
      <c r="A9" s="67" t="s">
        <v>10</v>
      </c>
      <c r="B9" s="67" t="s">
        <v>32</v>
      </c>
      <c r="C9" s="69" t="s">
        <v>34</v>
      </c>
      <c r="D9" s="70"/>
      <c r="E9" s="67" t="s">
        <v>12</v>
      </c>
      <c r="F9" s="63" t="s">
        <v>35</v>
      </c>
      <c r="G9" s="64"/>
      <c r="H9" s="67" t="s">
        <v>36</v>
      </c>
      <c r="I9" s="18"/>
    </row>
    <row r="10" spans="1:9" ht="47.25">
      <c r="A10" s="68"/>
      <c r="B10" s="68"/>
      <c r="C10" s="21" t="s">
        <v>23</v>
      </c>
      <c r="D10" s="22" t="s">
        <v>24</v>
      </c>
      <c r="E10" s="68"/>
      <c r="F10" s="21" t="s">
        <v>23</v>
      </c>
      <c r="G10" s="22" t="s">
        <v>24</v>
      </c>
      <c r="H10" s="68"/>
      <c r="I10" s="18"/>
    </row>
    <row r="11" spans="1:9" ht="15.75">
      <c r="A11" s="23">
        <v>1</v>
      </c>
      <c r="B11" s="23" t="s">
        <v>33</v>
      </c>
      <c r="C11" s="24"/>
      <c r="D11" s="24"/>
      <c r="E11" s="24"/>
      <c r="F11" s="24"/>
      <c r="G11" s="24"/>
      <c r="H11" s="24"/>
      <c r="I11" s="18"/>
    </row>
    <row r="12" spans="1:9" ht="15.75">
      <c r="A12" s="24"/>
      <c r="B12" s="23"/>
      <c r="C12" s="24"/>
      <c r="D12" s="24"/>
      <c r="E12" s="24"/>
      <c r="F12" s="24"/>
      <c r="G12" s="24"/>
      <c r="H12" s="24"/>
      <c r="I12" s="18"/>
    </row>
    <row r="13" spans="1:9" ht="15.75">
      <c r="A13" s="61" t="s">
        <v>16</v>
      </c>
      <c r="B13" s="62"/>
      <c r="C13" s="24"/>
      <c r="D13" s="24"/>
      <c r="E13" s="24"/>
      <c r="F13" s="24"/>
      <c r="G13" s="24"/>
      <c r="H13" s="24"/>
      <c r="I13" s="18"/>
    </row>
    <row r="14" spans="1:9" ht="15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6" customHeight="1">
      <c r="A16" s="18"/>
      <c r="B16" s="18"/>
      <c r="C16" s="18"/>
      <c r="D16" s="18"/>
      <c r="E16" s="18"/>
      <c r="F16" s="18"/>
      <c r="G16" s="18"/>
      <c r="H16" s="18"/>
      <c r="I16" s="18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14"/>
  <sheetViews>
    <sheetView zoomScaleSheetLayoutView="100" zoomScalePageLayoutView="0" workbookViewId="0" topLeftCell="A1">
      <selection activeCell="L18" sqref="L18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8"/>
      <c r="B1" s="18"/>
      <c r="C1" s="18"/>
      <c r="D1" s="18"/>
      <c r="E1" s="18"/>
      <c r="F1" s="18" t="s">
        <v>43</v>
      </c>
      <c r="G1" s="18"/>
      <c r="H1" s="8"/>
      <c r="I1" s="8"/>
    </row>
    <row r="2" spans="1:9" ht="15.75">
      <c r="A2" s="18"/>
      <c r="B2" s="18"/>
      <c r="C2" s="18"/>
      <c r="D2" s="18"/>
      <c r="E2" s="18"/>
      <c r="F2" s="18" t="s">
        <v>41</v>
      </c>
      <c r="G2" s="18"/>
      <c r="H2" s="8"/>
      <c r="I2" s="8"/>
    </row>
    <row r="3" spans="1:9" ht="15.75">
      <c r="A3" s="18"/>
      <c r="B3" s="18"/>
      <c r="C3" s="18"/>
      <c r="D3" s="18"/>
      <c r="E3" s="18"/>
      <c r="F3" s="54" t="s">
        <v>48</v>
      </c>
      <c r="G3" s="54"/>
      <c r="H3" s="54"/>
      <c r="I3" s="54"/>
    </row>
    <row r="4" spans="1:9" ht="15.75">
      <c r="A4" s="18"/>
      <c r="B4" s="18"/>
      <c r="C4" s="18"/>
      <c r="D4" s="18"/>
      <c r="E4" s="18"/>
      <c r="F4" s="18"/>
      <c r="G4" s="18"/>
      <c r="H4" s="8"/>
      <c r="I4" s="8"/>
    </row>
    <row r="5" spans="1:9" ht="15.75">
      <c r="A5" s="18"/>
      <c r="B5" s="18"/>
      <c r="C5" s="18"/>
      <c r="D5" s="18"/>
      <c r="E5" s="18"/>
      <c r="F5" s="18"/>
      <c r="G5" s="5"/>
      <c r="H5" s="8"/>
      <c r="I5" s="8"/>
    </row>
    <row r="6" spans="1:9" ht="30.75" customHeight="1">
      <c r="A6" s="65" t="s">
        <v>27</v>
      </c>
      <c r="B6" s="65"/>
      <c r="C6" s="65"/>
      <c r="D6" s="65"/>
      <c r="E6" s="65"/>
      <c r="F6" s="65"/>
      <c r="G6" s="65"/>
      <c r="H6" s="8"/>
      <c r="I6" s="8"/>
    </row>
    <row r="7" spans="1:9" ht="16.5" thickBot="1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75" t="s">
        <v>46</v>
      </c>
      <c r="B8" s="76"/>
      <c r="C8" s="76"/>
      <c r="D8" s="76"/>
      <c r="E8" s="76"/>
      <c r="F8" s="76"/>
      <c r="G8" s="76"/>
      <c r="H8" s="26"/>
      <c r="I8" s="8"/>
    </row>
    <row r="9" spans="1:9" ht="48" customHeight="1">
      <c r="A9" s="77" t="s">
        <v>10</v>
      </c>
      <c r="B9" s="79" t="s">
        <v>28</v>
      </c>
      <c r="C9" s="80" t="s">
        <v>29</v>
      </c>
      <c r="D9" s="81"/>
      <c r="E9" s="79" t="s">
        <v>60</v>
      </c>
      <c r="F9" s="79" t="s">
        <v>59</v>
      </c>
      <c r="G9" s="71" t="s">
        <v>58</v>
      </c>
      <c r="H9" s="72"/>
      <c r="I9" s="8"/>
    </row>
    <row r="10" spans="1:9" ht="31.5">
      <c r="A10" s="78"/>
      <c r="B10" s="68"/>
      <c r="C10" s="21" t="s">
        <v>23</v>
      </c>
      <c r="D10" s="22" t="s">
        <v>24</v>
      </c>
      <c r="E10" s="68"/>
      <c r="F10" s="68"/>
      <c r="G10" s="71"/>
      <c r="H10" s="72"/>
      <c r="I10" s="8"/>
    </row>
    <row r="11" spans="1:9" ht="15.75">
      <c r="A11" s="27">
        <v>1</v>
      </c>
      <c r="B11" s="23" t="s">
        <v>55</v>
      </c>
      <c r="C11" s="24"/>
      <c r="D11" s="38">
        <f>28671/1000</f>
        <v>28.671</v>
      </c>
      <c r="E11" s="39">
        <f>19281+7645</f>
        <v>26926</v>
      </c>
      <c r="F11" s="40">
        <f>8556</f>
        <v>8556</v>
      </c>
      <c r="G11" s="82">
        <f>(E11+F11)/28671</f>
        <v>1.2375571134595933</v>
      </c>
      <c r="H11" s="83"/>
      <c r="I11" s="8"/>
    </row>
    <row r="12" spans="1:9" ht="16.5" thickBot="1">
      <c r="A12" s="73" t="s">
        <v>16</v>
      </c>
      <c r="B12" s="74"/>
      <c r="C12" s="28"/>
      <c r="D12" s="41">
        <f>D11</f>
        <v>28.671</v>
      </c>
      <c r="E12" s="42">
        <f>E11</f>
        <v>26926</v>
      </c>
      <c r="F12" s="43">
        <f>F11</f>
        <v>8556</v>
      </c>
      <c r="G12" s="84">
        <f>G11</f>
        <v>1.2375571134595933</v>
      </c>
      <c r="H12" s="85"/>
      <c r="I12" s="8"/>
    </row>
    <row r="13" spans="1:9" ht="15.75">
      <c r="A13" s="8"/>
      <c r="B13" s="8"/>
      <c r="C13" s="8"/>
      <c r="D13" s="8"/>
      <c r="E13" s="8"/>
      <c r="F13" s="8"/>
      <c r="G13" s="8"/>
      <c r="H13" s="8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</sheetData>
  <sheetProtection/>
  <mergeCells count="12">
    <mergeCell ref="G11:H11"/>
    <mergeCell ref="G12:H12"/>
    <mergeCell ref="F3:I3"/>
    <mergeCell ref="G9:H10"/>
    <mergeCell ref="A12:B12"/>
    <mergeCell ref="A6:G6"/>
    <mergeCell ref="A8:G8"/>
    <mergeCell ref="A9:A10"/>
    <mergeCell ref="B9:B10"/>
    <mergeCell ref="C9:D9"/>
    <mergeCell ref="E9:E10"/>
    <mergeCell ref="F9:F10"/>
  </mergeCells>
  <printOptions/>
  <pageMargins left="0.7" right="0.7" top="0.75" bottom="0.75" header="0.3" footer="0.3"/>
  <pageSetup horizontalDpi="600" verticalDpi="600" orientation="landscape" paperSize="9" scale="9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I17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8"/>
      <c r="B1" s="18"/>
      <c r="C1" s="18"/>
      <c r="D1" s="18"/>
      <c r="E1" s="18"/>
      <c r="F1" s="18" t="s">
        <v>42</v>
      </c>
      <c r="G1" s="18"/>
      <c r="H1" s="18"/>
      <c r="I1" s="18"/>
    </row>
    <row r="2" spans="1:9" s="4" customFormat="1" ht="15.75">
      <c r="A2" s="18"/>
      <c r="B2" s="18"/>
      <c r="C2" s="18"/>
      <c r="D2" s="18"/>
      <c r="E2" s="18"/>
      <c r="F2" s="18" t="s">
        <v>41</v>
      </c>
      <c r="G2" s="18"/>
      <c r="H2" s="18"/>
      <c r="I2" s="18"/>
    </row>
    <row r="3" spans="1:9" s="4" customFormat="1" ht="15.75">
      <c r="A3" s="18"/>
      <c r="B3" s="18"/>
      <c r="C3" s="18"/>
      <c r="D3" s="18"/>
      <c r="E3" s="18"/>
      <c r="F3" s="54" t="s">
        <v>48</v>
      </c>
      <c r="G3" s="54"/>
      <c r="H3" s="54"/>
      <c r="I3" s="54"/>
    </row>
    <row r="4" spans="1:9" s="4" customFormat="1" ht="15.75">
      <c r="A4" s="18"/>
      <c r="B4" s="18"/>
      <c r="C4" s="18"/>
      <c r="D4" s="18"/>
      <c r="E4" s="18"/>
      <c r="F4" s="18"/>
      <c r="G4" s="18"/>
      <c r="H4" s="18"/>
      <c r="I4" s="18"/>
    </row>
    <row r="5" spans="1:9" s="4" customFormat="1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26.25" customHeight="1">
      <c r="A6" s="65" t="s">
        <v>37</v>
      </c>
      <c r="B6" s="65"/>
      <c r="C6" s="65"/>
      <c r="D6" s="65"/>
      <c r="E6" s="65"/>
      <c r="F6" s="65"/>
      <c r="G6" s="65"/>
      <c r="H6" s="8"/>
      <c r="I6" s="8"/>
    </row>
    <row r="7" spans="1:9" ht="15.75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90" t="s">
        <v>46</v>
      </c>
      <c r="B8" s="90"/>
      <c r="C8" s="90"/>
      <c r="D8" s="90"/>
      <c r="E8" s="90"/>
      <c r="F8" s="90"/>
      <c r="G8" s="90"/>
      <c r="H8" s="8"/>
      <c r="I8" s="8"/>
    </row>
    <row r="9" spans="1:9" ht="53.25" customHeight="1">
      <c r="A9" s="67" t="s">
        <v>10</v>
      </c>
      <c r="B9" s="67" t="s">
        <v>38</v>
      </c>
      <c r="C9" s="69" t="s">
        <v>39</v>
      </c>
      <c r="D9" s="70"/>
      <c r="E9" s="67" t="s">
        <v>61</v>
      </c>
      <c r="F9" s="67" t="s">
        <v>62</v>
      </c>
      <c r="G9" s="67" t="s">
        <v>63</v>
      </c>
      <c r="H9" s="8"/>
      <c r="I9" s="8"/>
    </row>
    <row r="10" spans="1:9" ht="40.5" customHeight="1">
      <c r="A10" s="68"/>
      <c r="B10" s="68"/>
      <c r="C10" s="21" t="s">
        <v>23</v>
      </c>
      <c r="D10" s="22" t="s">
        <v>24</v>
      </c>
      <c r="E10" s="68"/>
      <c r="F10" s="68"/>
      <c r="G10" s="68"/>
      <c r="H10" s="8"/>
      <c r="I10" s="8"/>
    </row>
    <row r="11" spans="1:9" ht="15.75">
      <c r="A11" s="23">
        <v>1</v>
      </c>
      <c r="B11" s="23" t="s">
        <v>56</v>
      </c>
      <c r="C11" s="44">
        <f>14217.333/1000</f>
        <v>14.217333</v>
      </c>
      <c r="D11" s="44"/>
      <c r="E11" s="38">
        <f>9707</f>
        <v>9707</v>
      </c>
      <c r="F11" s="86">
        <f>3443</f>
        <v>3443</v>
      </c>
      <c r="G11" s="88">
        <f>((E11/C11)+(F13/(C12+C11)))/1000</f>
        <v>0.8869067741857455</v>
      </c>
      <c r="H11" s="8"/>
      <c r="I11" s="8"/>
    </row>
    <row r="12" spans="1:9" ht="15.75">
      <c r="A12" s="29">
        <v>2</v>
      </c>
      <c r="B12" s="30" t="s">
        <v>69</v>
      </c>
      <c r="C12" s="44">
        <f>2647.831/1000</f>
        <v>2.647831</v>
      </c>
      <c r="D12" s="44"/>
      <c r="E12" s="38"/>
      <c r="F12" s="87"/>
      <c r="G12" s="89"/>
      <c r="H12" s="8"/>
      <c r="I12" s="8"/>
    </row>
    <row r="13" spans="1:9" ht="15.75">
      <c r="A13" s="61" t="s">
        <v>16</v>
      </c>
      <c r="B13" s="62"/>
      <c r="C13" s="45">
        <f>C11</f>
        <v>14.217333</v>
      </c>
      <c r="D13" s="45"/>
      <c r="E13" s="46">
        <f>E11</f>
        <v>9707</v>
      </c>
      <c r="F13" s="46">
        <f>F11</f>
        <v>3443</v>
      </c>
      <c r="G13" s="45">
        <f>G11</f>
        <v>0.8869067741857455</v>
      </c>
      <c r="H13" s="8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8"/>
      <c r="C15" s="8"/>
      <c r="D15" s="8"/>
      <c r="E15" s="8"/>
      <c r="F15" s="8"/>
      <c r="G15" s="8"/>
      <c r="H15" s="8"/>
      <c r="I15" s="8"/>
    </row>
    <row r="16" spans="1:9" ht="15.75">
      <c r="A16" s="8"/>
      <c r="B16" s="8"/>
      <c r="C16" s="8"/>
      <c r="D16" s="8"/>
      <c r="E16" s="8"/>
      <c r="F16" s="8"/>
      <c r="G16" s="8"/>
      <c r="H16" s="8"/>
      <c r="I16" s="8"/>
    </row>
    <row r="17" spans="1:9" ht="15.75">
      <c r="A17" s="8"/>
      <c r="B17" s="8"/>
      <c r="C17" s="8"/>
      <c r="D17" s="8"/>
      <c r="E17" s="8"/>
      <c r="F17" s="8"/>
      <c r="G17" s="8"/>
      <c r="H17" s="8"/>
      <c r="I17" s="8"/>
    </row>
  </sheetData>
  <sheetProtection/>
  <mergeCells count="12">
    <mergeCell ref="F9:F10"/>
    <mergeCell ref="G9:G10"/>
    <mergeCell ref="F11:F12"/>
    <mergeCell ref="G11:G12"/>
    <mergeCell ref="F3:I3"/>
    <mergeCell ref="A13:B13"/>
    <mergeCell ref="A6:G6"/>
    <mergeCell ref="A8:G8"/>
    <mergeCell ref="A9:A10"/>
    <mergeCell ref="B9:B10"/>
    <mergeCell ref="C9:D9"/>
    <mergeCell ref="E9:E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Специалист</cp:lastModifiedBy>
  <cp:lastPrinted>2015-05-07T09:23:20Z</cp:lastPrinted>
  <dcterms:created xsi:type="dcterms:W3CDTF">2015-04-20T11:22:08Z</dcterms:created>
  <dcterms:modified xsi:type="dcterms:W3CDTF">2016-02-24T11:37:45Z</dcterms:modified>
  <cp:category/>
  <cp:version/>
  <cp:contentType/>
  <cp:contentStatus/>
</cp:coreProperties>
</file>