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екабрь" sheetId="1" r:id="rId1"/>
    <sheet name="4 квартал" sheetId="2" r:id="rId2"/>
    <sheet name="2 полугодие 2015 г" sheetId="3" r:id="rId3"/>
    <sheet name="за 2015 год" sheetId="4" r:id="rId4"/>
  </sheets>
  <externalReferences>
    <externalReference r:id="rId7"/>
  </externalReferences>
  <definedNames>
    <definedName name="_xlnm.Print_Area" localSheetId="2">'2 полугодие 2015 г'!$A$1:$P$55</definedName>
    <definedName name="_xlnm.Print_Area" localSheetId="1">'4 квартал'!$A$1:$P$55</definedName>
    <definedName name="_xlnm.Print_Area" localSheetId="0">'декабрь'!$A$1:$P$57</definedName>
    <definedName name="_xlnm.Print_Area" localSheetId="3">'за 2015 год'!$A$1:$P$55</definedName>
  </definedNames>
  <calcPr fullCalcOnLoad="1"/>
</workbook>
</file>

<file path=xl/comments1.xml><?xml version="1.0" encoding="utf-8"?>
<comments xmlns="http://schemas.openxmlformats.org/spreadsheetml/2006/main">
  <authors>
    <author>ГалайЕН</author>
  </authors>
  <commentList>
    <comment ref="J24" authorId="0">
      <text>
        <r>
          <rPr>
            <b/>
            <sz val="8"/>
            <rFont val="Tahoma"/>
            <family val="0"/>
          </rPr>
          <t>ГалайЕН:</t>
        </r>
        <r>
          <rPr>
            <sz val="8"/>
            <rFont val="Tahoma"/>
            <family val="0"/>
          </rPr>
          <t xml:space="preserve">
счетчик на подпитку системы отопления</t>
        </r>
      </text>
    </comment>
  </commentList>
</comments>
</file>

<file path=xl/comments2.xml><?xml version="1.0" encoding="utf-8"?>
<comments xmlns="http://schemas.openxmlformats.org/spreadsheetml/2006/main">
  <authors>
    <author>ГалайЕН</author>
  </authors>
  <commentList>
    <comment ref="J24" authorId="0">
      <text>
        <r>
          <rPr>
            <b/>
            <sz val="8"/>
            <rFont val="Tahoma"/>
            <family val="0"/>
          </rPr>
          <t>ГалайЕН:</t>
        </r>
        <r>
          <rPr>
            <sz val="8"/>
            <rFont val="Tahoma"/>
            <family val="0"/>
          </rPr>
          <t xml:space="preserve">
счетчик на подпитку системы отопления</t>
        </r>
      </text>
    </comment>
  </commentList>
</comments>
</file>

<file path=xl/comments3.xml><?xml version="1.0" encoding="utf-8"?>
<comments xmlns="http://schemas.openxmlformats.org/spreadsheetml/2006/main">
  <authors>
    <author>ГалайЕН</author>
  </authors>
  <commentList>
    <comment ref="J24" authorId="0">
      <text>
        <r>
          <rPr>
            <b/>
            <sz val="8"/>
            <rFont val="Tahoma"/>
            <family val="0"/>
          </rPr>
          <t>ГалайЕН:</t>
        </r>
        <r>
          <rPr>
            <sz val="8"/>
            <rFont val="Tahoma"/>
            <family val="0"/>
          </rPr>
          <t xml:space="preserve">
счетчик на подпитку системы отопления</t>
        </r>
      </text>
    </comment>
  </commentList>
</comments>
</file>

<file path=xl/comments4.xml><?xml version="1.0" encoding="utf-8"?>
<comments xmlns="http://schemas.openxmlformats.org/spreadsheetml/2006/main">
  <authors>
    <author>ГалайЕН</author>
  </authors>
  <commentList>
    <comment ref="J24" authorId="0">
      <text>
        <r>
          <rPr>
            <b/>
            <sz val="8"/>
            <rFont val="Tahoma"/>
            <family val="0"/>
          </rPr>
          <t>ГалайЕН:</t>
        </r>
        <r>
          <rPr>
            <sz val="8"/>
            <rFont val="Tahoma"/>
            <family val="0"/>
          </rPr>
          <t xml:space="preserve">
счетчик на подпитку системы отопления</t>
        </r>
      </text>
    </comment>
  </commentList>
</comments>
</file>

<file path=xl/sharedStrings.xml><?xml version="1.0" encoding="utf-8"?>
<sst xmlns="http://schemas.openxmlformats.org/spreadsheetml/2006/main" count="338" uniqueCount="79">
  <si>
    <t>Утверждаю:</t>
  </si>
  <si>
    <t>в Пуровском районе "Тепло" участок № 4 п. Ханымей</t>
  </si>
  <si>
    <t>Информация о предоставлении услуг по теплоснабжению, предоставляемых всем потребителям</t>
  </si>
  <si>
    <t>Распределение услуг</t>
  </si>
  <si>
    <t>филиал АО "ЯКЭ" участок № 4 п. Ханымей,   всего</t>
  </si>
  <si>
    <t>№№</t>
  </si>
  <si>
    <t>Теплоснабжение</t>
  </si>
  <si>
    <t>в том числе</t>
  </si>
  <si>
    <t>п./п.</t>
  </si>
  <si>
    <t xml:space="preserve"> всего, Гкал</t>
  </si>
  <si>
    <t>Отопление</t>
  </si>
  <si>
    <t>Вентиляция</t>
  </si>
  <si>
    <t>ГВС</t>
  </si>
  <si>
    <t>План</t>
  </si>
  <si>
    <t>Факт</t>
  </si>
  <si>
    <t>в т.ч.по приборам учета</t>
  </si>
  <si>
    <t>Выработано</t>
  </si>
  <si>
    <t>Получено со стороны</t>
  </si>
  <si>
    <t>Всего</t>
  </si>
  <si>
    <t xml:space="preserve"> из них:</t>
  </si>
  <si>
    <t>3.2</t>
  </si>
  <si>
    <t>Собственные нужды цеха</t>
  </si>
  <si>
    <t>котельные      (хоз.бытовые нужды)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</si>
  <si>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</si>
  <si>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ЦТП               (хоз. бытовые нужды) </t>
  </si>
  <si>
    <t>технологические нужды</t>
  </si>
  <si>
    <t>Отпущено   всего</t>
  </si>
  <si>
    <t>4.1</t>
  </si>
  <si>
    <t>Потери</t>
  </si>
  <si>
    <t>5.</t>
  </si>
  <si>
    <t>Полезный отпуск</t>
  </si>
  <si>
    <t xml:space="preserve"> </t>
  </si>
  <si>
    <t>5.1</t>
  </si>
  <si>
    <t>Реализовано потребителям всего</t>
  </si>
  <si>
    <t>5.1.1.</t>
  </si>
  <si>
    <t>Бюджетным учреждениям, в т.ч.:</t>
  </si>
  <si>
    <t>Муниципальный бюджет: в том числе:</t>
  </si>
  <si>
    <t>Региональный бюджет: в том числе:</t>
  </si>
  <si>
    <t>Федеральный бюджет:</t>
  </si>
  <si>
    <t>5.1.2</t>
  </si>
  <si>
    <t>Прочим потребителям</t>
  </si>
  <si>
    <t>Муниципальным предприятиям</t>
  </si>
  <si>
    <t>П/п иной формы собственности, в т.ч.</t>
  </si>
  <si>
    <t>5.1.3</t>
  </si>
  <si>
    <t>Населению:</t>
  </si>
  <si>
    <t>Населению (жилой фонд), в т.ч.</t>
  </si>
  <si>
    <t>(жилой фонд) многоквартирные</t>
  </si>
  <si>
    <t>(жилой фонд) одноквартирные</t>
  </si>
  <si>
    <t>Населению (домовладения)</t>
  </si>
  <si>
    <t>5.2</t>
  </si>
  <si>
    <t>Собственные нужды предприятия за вычетом собственных нужд цеха и потерь</t>
  </si>
  <si>
    <t>5.2.1</t>
  </si>
  <si>
    <t>Участок  водоснабжения</t>
  </si>
  <si>
    <t>подъем</t>
  </si>
  <si>
    <t>очистка</t>
  </si>
  <si>
    <t>транспортировка</t>
  </si>
  <si>
    <t>5.2.2</t>
  </si>
  <si>
    <t xml:space="preserve">Участок канализации </t>
  </si>
  <si>
    <t>КНС</t>
  </si>
  <si>
    <t>КОС</t>
  </si>
  <si>
    <t>5.2.3</t>
  </si>
  <si>
    <t>Прочие подразделения филиала</t>
  </si>
  <si>
    <t>Автотранспортный цех</t>
  </si>
  <si>
    <t>Баня, прачечная</t>
  </si>
  <si>
    <t>Хозяйственный корпус</t>
  </si>
  <si>
    <t>5.2.4</t>
  </si>
  <si>
    <t>Общехозяйственные нужды филиала</t>
  </si>
  <si>
    <t>5.2.5</t>
  </si>
  <si>
    <t>Подготовка к зиме</t>
  </si>
  <si>
    <t>исп. А.В. Лопато</t>
  </si>
  <si>
    <r>
      <t>Примечание:</t>
    </r>
    <r>
      <rPr>
        <sz val="9"/>
        <rFont val="Arial"/>
        <family val="2"/>
      </rPr>
      <t xml:space="preserve"> </t>
    </r>
  </si>
  <si>
    <t>Зам.директора филиала АО "Ямалкоммунэнерго"</t>
  </si>
  <si>
    <t>________________________________ О.Г. Бережная</t>
  </si>
  <si>
    <t>за декабрь 2015 года по филиалу АО "ЯКЭ" участок № 4 п. Ханымей</t>
  </si>
  <si>
    <t>1)  Выработка Котельной за декабрь  2015 г. по отоплению (6858,48 Гкал) и ГВС (1208,61 Гкал) учтена по приборам учета</t>
  </si>
  <si>
    <t>2) Ср.температура наружного воздуха -12,8</t>
  </si>
  <si>
    <t>за 4 квартал 2015 года по филиалу АО "ЯКЭ" участок № 4 п. Ханымей</t>
  </si>
  <si>
    <t>за 2 полугодие 2015 года по филиалу АО "ЯКЭ" участок № 4 п. Ханымей</t>
  </si>
  <si>
    <t>за  2015 год по филиалу АО "ЯКЭ" участок № 4 п. Ханымей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</si>
</sst>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00_р_._-;\-* #,##0.000_р_._-;_-* &quot;-&quot;???_р_._-;_-@_-"/>
    <numFmt numFmtId="183" formatCode="0.0%"/>
    <numFmt numFmtId="184" formatCode="0.0000"/>
    <numFmt numFmtId="185" formatCode="#,##0.000"/>
    <numFmt numFmtId="186" formatCode="0.000%"/>
    <numFmt numFmtId="187" formatCode="0.00000"/>
    <numFmt numFmtId="188" formatCode="#,##0;[Red]#,##0"/>
    <numFmt numFmtId="189" formatCode="0.0000000"/>
    <numFmt numFmtId="190" formatCode="0.00000000"/>
    <numFmt numFmtId="191" formatCode="0.000000"/>
    <numFmt numFmtId="192" formatCode="0.000000000"/>
  </numFmts>
  <fonts count="35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color indexed="12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3" fillId="0" borderId="0" xfId="53" applyFont="1">
      <alignment/>
      <protection/>
    </xf>
    <xf numFmtId="0" fontId="23" fillId="0" borderId="0" xfId="53" applyFont="1" applyAlignment="1">
      <alignment/>
      <protection/>
    </xf>
    <xf numFmtId="0" fontId="23" fillId="0" borderId="0" xfId="53" applyFont="1" applyFill="1">
      <alignment/>
      <protection/>
    </xf>
    <xf numFmtId="0" fontId="23" fillId="0" borderId="0" xfId="53" applyFont="1" applyFill="1" applyBorder="1">
      <alignment/>
      <protection/>
    </xf>
    <xf numFmtId="181" fontId="23" fillId="0" borderId="0" xfId="53" applyNumberFormat="1" applyFont="1" applyFill="1" applyBorder="1">
      <alignment/>
      <protection/>
    </xf>
    <xf numFmtId="0" fontId="23" fillId="0" borderId="10" xfId="53" applyFont="1" applyBorder="1">
      <alignment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center"/>
      <protection/>
    </xf>
    <xf numFmtId="0" fontId="23" fillId="0" borderId="10" xfId="53" applyFont="1" applyFill="1" applyBorder="1" applyAlignment="1">
      <alignment horizontal="center" wrapText="1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/>
      <protection/>
    </xf>
    <xf numFmtId="49" fontId="23" fillId="0" borderId="10" xfId="53" applyNumberFormat="1" applyFont="1" applyBorder="1" applyAlignment="1">
      <alignment horizontal="center"/>
      <protection/>
    </xf>
    <xf numFmtId="0" fontId="23" fillId="0" borderId="10" xfId="53" applyFont="1" applyBorder="1" applyAlignment="1">
      <alignment horizontal="left"/>
      <protection/>
    </xf>
    <xf numFmtId="181" fontId="23" fillId="0" borderId="10" xfId="53" applyNumberFormat="1" applyFont="1" applyBorder="1" applyAlignment="1">
      <alignment horizontal="center"/>
      <protection/>
    </xf>
    <xf numFmtId="181" fontId="23" fillId="4" borderId="10" xfId="53" applyNumberFormat="1" applyFont="1" applyFill="1" applyBorder="1" applyAlignment="1">
      <alignment horizontal="center"/>
      <protection/>
    </xf>
    <xf numFmtId="1" fontId="23" fillId="0" borderId="0" xfId="53" applyNumberFormat="1" applyFont="1" applyFill="1" applyBorder="1" applyAlignment="1">
      <alignment horizontal="center"/>
      <protection/>
    </xf>
    <xf numFmtId="181" fontId="23" fillId="0" borderId="10" xfId="53" applyNumberFormat="1" applyFont="1" applyFill="1" applyBorder="1" applyAlignment="1">
      <alignment horizontal="center"/>
      <protection/>
    </xf>
    <xf numFmtId="49" fontId="23" fillId="7" borderId="10" xfId="53" applyNumberFormat="1" applyFont="1" applyFill="1" applyBorder="1" applyAlignment="1">
      <alignment horizontal="center"/>
      <protection/>
    </xf>
    <xf numFmtId="181" fontId="23" fillId="7" borderId="10" xfId="53" applyNumberFormat="1" applyFont="1" applyFill="1" applyBorder="1" applyAlignment="1">
      <alignment horizontal="center"/>
      <protection/>
    </xf>
    <xf numFmtId="181" fontId="23" fillId="0" borderId="0" xfId="53" applyNumberFormat="1" applyFont="1" applyFill="1">
      <alignment/>
      <protection/>
    </xf>
    <xf numFmtId="0" fontId="23" fillId="7" borderId="0" xfId="53" applyFont="1" applyFill="1">
      <alignment/>
      <protection/>
    </xf>
    <xf numFmtId="182" fontId="23" fillId="0" borderId="10" xfId="53" applyNumberFormat="1" applyFont="1" applyFill="1" applyBorder="1" applyAlignment="1">
      <alignment horizontal="center"/>
      <protection/>
    </xf>
    <xf numFmtId="181" fontId="23" fillId="0" borderId="0" xfId="53" applyNumberFormat="1" applyFont="1" applyFill="1" applyBorder="1" applyAlignment="1">
      <alignment/>
      <protection/>
    </xf>
    <xf numFmtId="182" fontId="23" fillId="4" borderId="10" xfId="53" applyNumberFormat="1" applyFont="1" applyFill="1" applyBorder="1" applyAlignment="1">
      <alignment horizontal="center"/>
      <protection/>
    </xf>
    <xf numFmtId="49" fontId="23" fillId="22" borderId="10" xfId="53" applyNumberFormat="1" applyFont="1" applyFill="1" applyBorder="1" applyAlignment="1">
      <alignment horizontal="center"/>
      <protection/>
    </xf>
    <xf numFmtId="0" fontId="23" fillId="22" borderId="10" xfId="53" applyFont="1" applyFill="1" applyBorder="1" applyAlignment="1">
      <alignment horizontal="left"/>
      <protection/>
    </xf>
    <xf numFmtId="181" fontId="23" fillId="22" borderId="10" xfId="53" applyNumberFormat="1" applyFont="1" applyFill="1" applyBorder="1" applyAlignment="1">
      <alignment horizontal="center"/>
      <protection/>
    </xf>
    <xf numFmtId="182" fontId="23" fillId="22" borderId="10" xfId="53" applyNumberFormat="1" applyFont="1" applyFill="1" applyBorder="1" applyAlignment="1">
      <alignment horizontal="center"/>
      <protection/>
    </xf>
    <xf numFmtId="9" fontId="23" fillId="0" borderId="0" xfId="58" applyFont="1" applyFill="1" applyBorder="1" applyAlignment="1">
      <alignment horizontal="center"/>
    </xf>
    <xf numFmtId="0" fontId="23" fillId="22" borderId="0" xfId="53" applyFont="1" applyFill="1">
      <alignment/>
      <protection/>
    </xf>
    <xf numFmtId="181" fontId="23" fillId="0" borderId="0" xfId="53" applyNumberFormat="1" applyFont="1" applyFill="1" applyBorder="1" applyAlignment="1">
      <alignment horizontal="center"/>
      <protection/>
    </xf>
    <xf numFmtId="182" fontId="23" fillId="0" borderId="10" xfId="53" applyNumberFormat="1" applyFont="1" applyFill="1" applyBorder="1" applyAlignment="1">
      <alignment horizontal="center" vertical="center"/>
      <protection/>
    </xf>
    <xf numFmtId="49" fontId="26" fillId="0" borderId="10" xfId="53" applyNumberFormat="1" applyFont="1" applyBorder="1" applyAlignment="1">
      <alignment horizontal="center"/>
      <protection/>
    </xf>
    <xf numFmtId="182" fontId="23" fillId="0" borderId="10" xfId="53" applyNumberFormat="1" applyFont="1" applyFill="1" applyBorder="1" applyAlignment="1">
      <alignment/>
      <protection/>
    </xf>
    <xf numFmtId="185" fontId="23" fillId="4" borderId="10" xfId="53" applyNumberFormat="1" applyFont="1" applyFill="1" applyBorder="1" applyAlignment="1">
      <alignment horizontal="center"/>
      <protection/>
    </xf>
    <xf numFmtId="181" fontId="25" fillId="0" borderId="0" xfId="53" applyNumberFormat="1" applyFont="1" applyFill="1" applyBorder="1" applyAlignment="1">
      <alignment/>
      <protection/>
    </xf>
    <xf numFmtId="0" fontId="23" fillId="4" borderId="10" xfId="53" applyFont="1" applyFill="1" applyBorder="1" applyAlignment="1">
      <alignment horizontal="center"/>
      <protection/>
    </xf>
    <xf numFmtId="49" fontId="23" fillId="7" borderId="10" xfId="53" applyNumberFormat="1" applyFont="1" applyFill="1" applyBorder="1" applyAlignment="1">
      <alignment horizontal="center" vertical="center"/>
      <protection/>
    </xf>
    <xf numFmtId="181" fontId="23" fillId="7" borderId="10" xfId="53" applyNumberFormat="1" applyFont="1" applyFill="1" applyBorder="1" applyAlignment="1">
      <alignment horizontal="center" vertical="center"/>
      <protection/>
    </xf>
    <xf numFmtId="181" fontId="23" fillId="0" borderId="10" xfId="53" applyNumberFormat="1" applyFont="1" applyFill="1" applyBorder="1" applyAlignment="1">
      <alignment/>
      <protection/>
    </xf>
    <xf numFmtId="182" fontId="23" fillId="0" borderId="10" xfId="53" applyNumberFormat="1" applyFont="1" applyFill="1" applyBorder="1" applyAlignment="1">
      <alignment vertical="center"/>
      <protection/>
    </xf>
    <xf numFmtId="0" fontId="27" fillId="0" borderId="0" xfId="53" applyFont="1" applyFill="1">
      <alignment/>
      <protection/>
    </xf>
    <xf numFmtId="0" fontId="27" fillId="0" borderId="0" xfId="53" applyFont="1">
      <alignment/>
      <protection/>
    </xf>
    <xf numFmtId="49" fontId="27" fillId="0" borderId="0" xfId="53" applyNumberFormat="1" applyFont="1" applyFill="1" applyBorder="1" applyAlignment="1">
      <alignment horizontal="left" wrapText="1"/>
      <protection/>
    </xf>
    <xf numFmtId="0" fontId="27" fillId="0" borderId="0" xfId="53" applyFont="1" applyFill="1">
      <alignment/>
      <protection/>
    </xf>
    <xf numFmtId="0" fontId="27" fillId="0" borderId="0" xfId="53" applyFont="1">
      <alignment/>
      <protection/>
    </xf>
    <xf numFmtId="181" fontId="23" fillId="0" borderId="0" xfId="53" applyNumberFormat="1" applyFont="1">
      <alignment/>
      <protection/>
    </xf>
    <xf numFmtId="0" fontId="23" fillId="0" borderId="0" xfId="53" applyFont="1" applyBorder="1">
      <alignment/>
      <protection/>
    </xf>
    <xf numFmtId="182" fontId="29" fillId="0" borderId="0" xfId="64" applyNumberFormat="1" applyFont="1" applyFill="1" applyBorder="1" applyAlignment="1">
      <alignment horizontal="center" vertical="center" wrapText="1"/>
    </xf>
    <xf numFmtId="0" fontId="30" fillId="0" borderId="0" xfId="53" applyFont="1" applyFill="1">
      <alignment/>
      <protection/>
    </xf>
    <xf numFmtId="49" fontId="33" fillId="0" borderId="0" xfId="53" applyNumberFormat="1" applyFont="1" applyFill="1" applyBorder="1" applyAlignment="1">
      <alignment horizontal="left" wrapText="1"/>
      <protection/>
    </xf>
    <xf numFmtId="0" fontId="23" fillId="0" borderId="10" xfId="53" applyFont="1" applyBorder="1" applyAlignment="1">
      <alignment horizontal="left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1" xfId="53" applyFont="1" applyBorder="1" applyAlignment="1">
      <alignment horizontal="left"/>
      <protection/>
    </xf>
    <xf numFmtId="0" fontId="23" fillId="0" borderId="12" xfId="53" applyFont="1" applyBorder="1" applyAlignment="1">
      <alignment horizontal="left"/>
      <protection/>
    </xf>
    <xf numFmtId="0" fontId="23" fillId="0" borderId="13" xfId="53" applyFont="1" applyBorder="1" applyAlignment="1">
      <alignment horizontal="left"/>
      <protection/>
    </xf>
    <xf numFmtId="0" fontId="23" fillId="7" borderId="10" xfId="53" applyFont="1" applyFill="1" applyBorder="1" applyAlignment="1">
      <alignment horizontal="left"/>
      <protection/>
    </xf>
    <xf numFmtId="0" fontId="23" fillId="22" borderId="10" xfId="53" applyFont="1" applyFill="1" applyBorder="1" applyAlignment="1">
      <alignment horizontal="left"/>
      <protection/>
    </xf>
    <xf numFmtId="0" fontId="23" fillId="0" borderId="0" xfId="53" applyFont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0" fontId="24" fillId="0" borderId="10" xfId="53" applyFont="1" applyBorder="1" applyAlignment="1">
      <alignment horizontal="center" vertical="center"/>
      <protection/>
    </xf>
    <xf numFmtId="0" fontId="23" fillId="0" borderId="11" xfId="53" applyFont="1" applyBorder="1" applyAlignment="1">
      <alignment horizontal="center"/>
      <protection/>
    </xf>
    <xf numFmtId="0" fontId="23" fillId="0" borderId="12" xfId="53" applyFont="1" applyBorder="1" applyAlignment="1">
      <alignment horizontal="center"/>
      <protection/>
    </xf>
    <xf numFmtId="0" fontId="23" fillId="0" borderId="13" xfId="53" applyFont="1" applyBorder="1" applyAlignment="1">
      <alignment horizontal="center"/>
      <protection/>
    </xf>
    <xf numFmtId="0" fontId="23" fillId="0" borderId="10" xfId="53" applyFont="1" applyBorder="1" applyAlignment="1">
      <alignment horizontal="right"/>
      <protection/>
    </xf>
    <xf numFmtId="0" fontId="23" fillId="7" borderId="10" xfId="53" applyFont="1" applyFill="1" applyBorder="1" applyAlignment="1">
      <alignment horizontal="left" wrapText="1"/>
      <protection/>
    </xf>
    <xf numFmtId="49" fontId="27" fillId="0" borderId="0" xfId="53" applyNumberFormat="1" applyFont="1" applyFill="1" applyBorder="1" applyAlignment="1">
      <alignment horizontal="left" wrapText="1"/>
      <protection/>
    </xf>
    <xf numFmtId="49" fontId="28" fillId="0" borderId="0" xfId="53" applyNumberFormat="1" applyFont="1" applyFill="1" applyBorder="1" applyAlignment="1">
      <alignment horizontal="left" wrapText="1"/>
      <protection/>
    </xf>
    <xf numFmtId="49" fontId="28" fillId="0" borderId="14" xfId="53" applyNumberFormat="1" applyFont="1" applyFill="1" applyBorder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 натуральные показатели 2015 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_Тепло натуральные показатели 2015 г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7;&#1083;&#1086;%20&#1085;&#1072;&#1090;&#1091;&#1088;&#1072;&#1083;&#1100;&#1085;&#1099;&#1077;%20&#1087;&#1086;&#1082;&#1072;&#1079;&#1072;&#1090;&#1077;&#1083;&#1080;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адворные постройки"/>
      <sheetName val="январь 2015"/>
      <sheetName val="февраль 2015 "/>
      <sheetName val="март 2015  "/>
      <sheetName val="1 квартал 2015 "/>
      <sheetName val="апрель 2015  "/>
      <sheetName val="май 2015 "/>
      <sheetName val="июнь 2015  "/>
      <sheetName val="2 квартал 2015"/>
      <sheetName val="1 полугодие 2015"/>
      <sheetName val="июль 2015 "/>
      <sheetName val="август 2015 "/>
      <sheetName val="сентябрь 2015  "/>
      <sheetName val="3 квартал 2015"/>
      <sheetName val="9 месяцев"/>
      <sheetName val="октябрь 2015"/>
      <sheetName val="ноябрь 2015 "/>
      <sheetName val="декабрь"/>
      <sheetName val="4 квартал"/>
      <sheetName val="2 полугодие 2015 г"/>
      <sheetName val="за 2015 год"/>
    </sheetNames>
    <sheetDataSet>
      <sheetData sheetId="9">
        <row r="15">
          <cell r="E15">
            <v>40453.65</v>
          </cell>
          <cell r="F15">
            <v>35224.91</v>
          </cell>
          <cell r="G15">
            <v>10304.411</v>
          </cell>
          <cell r="H15">
            <v>33481.895</v>
          </cell>
          <cell r="I15">
            <v>27947.537</v>
          </cell>
          <cell r="J15">
            <v>9108.954</v>
          </cell>
          <cell r="K15">
            <v>17.944</v>
          </cell>
          <cell r="L15">
            <v>69.353</v>
          </cell>
          <cell r="M15">
            <v>69.353</v>
          </cell>
          <cell r="N15">
            <v>6953.812</v>
          </cell>
          <cell r="O15">
            <v>7208.02</v>
          </cell>
          <cell r="P15">
            <v>1126.104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40453.651</v>
          </cell>
          <cell r="F17">
            <v>35224.91</v>
          </cell>
          <cell r="G17">
            <v>10304.411</v>
          </cell>
          <cell r="H17">
            <v>33481.895</v>
          </cell>
          <cell r="I17">
            <v>27947.537</v>
          </cell>
          <cell r="J17">
            <v>9108.954</v>
          </cell>
          <cell r="K17">
            <v>17.944</v>
          </cell>
          <cell r="L17">
            <v>69.353</v>
          </cell>
          <cell r="M17">
            <v>69.353</v>
          </cell>
          <cell r="N17">
            <v>6953.812</v>
          </cell>
          <cell r="O17">
            <v>7208.02</v>
          </cell>
          <cell r="P17">
            <v>1126.104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1265.837</v>
          </cell>
          <cell r="F19">
            <v>890.869</v>
          </cell>
          <cell r="G19">
            <v>582.871</v>
          </cell>
          <cell r="H19">
            <v>1209.993</v>
          </cell>
          <cell r="I19">
            <v>841.899</v>
          </cell>
          <cell r="J19">
            <v>581.126</v>
          </cell>
          <cell r="K19">
            <v>0</v>
          </cell>
          <cell r="L19">
            <v>0</v>
          </cell>
          <cell r="M19">
            <v>0</v>
          </cell>
          <cell r="N19">
            <v>55.844</v>
          </cell>
          <cell r="O19">
            <v>48.97</v>
          </cell>
          <cell r="P19">
            <v>1.745</v>
          </cell>
        </row>
        <row r="20">
          <cell r="E20">
            <v>5.517</v>
          </cell>
          <cell r="F20">
            <v>1.745</v>
          </cell>
          <cell r="G20">
            <v>1.745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5.517</v>
          </cell>
          <cell r="O20">
            <v>1.745</v>
          </cell>
          <cell r="P20">
            <v>1.745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1260.32</v>
          </cell>
          <cell r="F22">
            <v>889.124</v>
          </cell>
          <cell r="G22">
            <v>581.126</v>
          </cell>
          <cell r="H22">
            <v>1209.993</v>
          </cell>
          <cell r="I22">
            <v>841.899</v>
          </cell>
          <cell r="J22">
            <v>581.126</v>
          </cell>
          <cell r="K22">
            <v>0</v>
          </cell>
          <cell r="L22">
            <v>0</v>
          </cell>
          <cell r="M22">
            <v>0</v>
          </cell>
          <cell r="N22">
            <v>50.327</v>
          </cell>
          <cell r="O22">
            <v>47.225</v>
          </cell>
          <cell r="P22">
            <v>0</v>
          </cell>
        </row>
        <row r="23">
          <cell r="E23">
            <v>39187.814</v>
          </cell>
          <cell r="F23">
            <v>34334.041</v>
          </cell>
          <cell r="G23">
            <v>9721.54</v>
          </cell>
          <cell r="H23">
            <v>32271.902</v>
          </cell>
          <cell r="I23">
            <v>27105.638</v>
          </cell>
          <cell r="J23">
            <v>8527.828</v>
          </cell>
          <cell r="K23">
            <v>17.944</v>
          </cell>
          <cell r="L23">
            <v>69.353</v>
          </cell>
          <cell r="M23">
            <v>69.353</v>
          </cell>
          <cell r="N23">
            <v>6897.968</v>
          </cell>
          <cell r="O23">
            <v>7159.05</v>
          </cell>
          <cell r="P23">
            <v>1124.359</v>
          </cell>
        </row>
        <row r="24">
          <cell r="E24">
            <v>12778.64</v>
          </cell>
          <cell r="F24">
            <v>10244.438</v>
          </cell>
          <cell r="G24">
            <v>872.085</v>
          </cell>
          <cell r="H24">
            <v>8653.66</v>
          </cell>
          <cell r="I24">
            <v>4585.638</v>
          </cell>
          <cell r="J24">
            <v>872.085</v>
          </cell>
          <cell r="K24">
            <v>0</v>
          </cell>
          <cell r="L24">
            <v>0</v>
          </cell>
          <cell r="M24">
            <v>0</v>
          </cell>
          <cell r="N24">
            <v>4124.98</v>
          </cell>
          <cell r="O24">
            <v>5658.8</v>
          </cell>
          <cell r="P24">
            <v>0</v>
          </cell>
        </row>
        <row r="25">
          <cell r="E25">
            <v>26409.174</v>
          </cell>
          <cell r="F25">
            <v>24089.603</v>
          </cell>
          <cell r="G25">
            <v>8849.455</v>
          </cell>
          <cell r="H25">
            <v>23618.242</v>
          </cell>
          <cell r="I25">
            <v>22520</v>
          </cell>
          <cell r="J25">
            <v>7655.743</v>
          </cell>
          <cell r="K25">
            <v>17.944</v>
          </cell>
          <cell r="L25">
            <v>69.353</v>
          </cell>
          <cell r="M25">
            <v>69.353</v>
          </cell>
          <cell r="N25">
            <v>2772.988</v>
          </cell>
          <cell r="O25">
            <v>1500.25</v>
          </cell>
          <cell r="P25">
            <v>1124.359</v>
          </cell>
        </row>
        <row r="26">
          <cell r="E26">
            <v>24258.486</v>
          </cell>
          <cell r="F26">
            <v>22759.893</v>
          </cell>
          <cell r="G26">
            <v>7708.272</v>
          </cell>
          <cell r="H26">
            <v>22771.137</v>
          </cell>
          <cell r="I26">
            <v>21245.33</v>
          </cell>
          <cell r="J26">
            <v>6549.478</v>
          </cell>
          <cell r="K26">
            <v>17.944</v>
          </cell>
          <cell r="L26">
            <v>69.353</v>
          </cell>
          <cell r="M26">
            <v>69.353</v>
          </cell>
          <cell r="N26">
            <v>1469.405</v>
          </cell>
          <cell r="O26">
            <v>1445.21</v>
          </cell>
          <cell r="P26">
            <v>1089.441</v>
          </cell>
        </row>
        <row r="27">
          <cell r="E27">
            <v>3184.982</v>
          </cell>
          <cell r="F27">
            <v>2851.925</v>
          </cell>
          <cell r="G27">
            <v>1689.393</v>
          </cell>
          <cell r="H27">
            <v>3013.119</v>
          </cell>
          <cell r="I27">
            <v>2668.576</v>
          </cell>
          <cell r="J27">
            <v>1507.601</v>
          </cell>
          <cell r="K27">
            <v>15.901</v>
          </cell>
          <cell r="L27">
            <v>69.353</v>
          </cell>
          <cell r="M27">
            <v>69.353</v>
          </cell>
          <cell r="N27">
            <v>155.962</v>
          </cell>
          <cell r="O27">
            <v>113.996</v>
          </cell>
          <cell r="P27">
            <v>112.439</v>
          </cell>
        </row>
        <row r="28">
          <cell r="E28">
            <v>0</v>
          </cell>
          <cell r="F28">
            <v>2277.474</v>
          </cell>
          <cell r="G28">
            <v>1535.422</v>
          </cell>
          <cell r="H28">
            <v>0</v>
          </cell>
          <cell r="I28">
            <v>2120.669</v>
          </cell>
          <cell r="J28">
            <v>1378.617</v>
          </cell>
          <cell r="K28">
            <v>0</v>
          </cell>
          <cell r="L28">
            <v>69.353</v>
          </cell>
          <cell r="M28">
            <v>69.353</v>
          </cell>
          <cell r="N28">
            <v>0</v>
          </cell>
          <cell r="O28">
            <v>87.452</v>
          </cell>
          <cell r="P28">
            <v>87.452</v>
          </cell>
        </row>
        <row r="29">
          <cell r="E29">
            <v>0</v>
          </cell>
          <cell r="F29">
            <v>364.578</v>
          </cell>
          <cell r="G29">
            <v>140.435</v>
          </cell>
          <cell r="H29">
            <v>0</v>
          </cell>
          <cell r="I29">
            <v>339.413</v>
          </cell>
          <cell r="J29">
            <v>115.697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25.165</v>
          </cell>
          <cell r="P29">
            <v>24.738</v>
          </cell>
        </row>
        <row r="30">
          <cell r="E30">
            <v>0</v>
          </cell>
          <cell r="F30">
            <v>209.873</v>
          </cell>
          <cell r="G30">
            <v>13.536</v>
          </cell>
          <cell r="H30">
            <v>0</v>
          </cell>
          <cell r="I30">
            <v>208.494</v>
          </cell>
          <cell r="J30">
            <v>13.287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1.379</v>
          </cell>
          <cell r="P30">
            <v>0.249</v>
          </cell>
        </row>
        <row r="31">
          <cell r="E31">
            <v>4125.868</v>
          </cell>
          <cell r="F31">
            <v>2574.781</v>
          </cell>
          <cell r="G31">
            <v>1762.103</v>
          </cell>
          <cell r="H31">
            <v>4033.741</v>
          </cell>
          <cell r="I31">
            <v>2519.978</v>
          </cell>
          <cell r="J31">
            <v>1717.157</v>
          </cell>
          <cell r="K31">
            <v>2.043</v>
          </cell>
          <cell r="L31">
            <v>0</v>
          </cell>
          <cell r="M31">
            <v>0</v>
          </cell>
          <cell r="N31">
            <v>90.084</v>
          </cell>
          <cell r="O31">
            <v>54.803</v>
          </cell>
          <cell r="P31">
            <v>44.946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2574.781</v>
          </cell>
          <cell r="G33">
            <v>1762.103</v>
          </cell>
          <cell r="H33">
            <v>0</v>
          </cell>
          <cell r="I33">
            <v>2519.978</v>
          </cell>
          <cell r="J33">
            <v>1717.157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54.803</v>
          </cell>
          <cell r="P33">
            <v>44.946</v>
          </cell>
        </row>
        <row r="34">
          <cell r="E34">
            <v>16947.636</v>
          </cell>
          <cell r="F34">
            <v>17333.187</v>
          </cell>
          <cell r="G34">
            <v>4256.776</v>
          </cell>
          <cell r="H34">
            <v>15724.277</v>
          </cell>
          <cell r="I34">
            <v>16056.776</v>
          </cell>
          <cell r="J34">
            <v>3324.72</v>
          </cell>
          <cell r="K34">
            <v>0</v>
          </cell>
          <cell r="L34">
            <v>0</v>
          </cell>
          <cell r="M34">
            <v>0</v>
          </cell>
          <cell r="N34">
            <v>1223.359</v>
          </cell>
          <cell r="O34">
            <v>1276.411</v>
          </cell>
          <cell r="P34">
            <v>932.056</v>
          </cell>
        </row>
        <row r="35">
          <cell r="E35">
            <v>0</v>
          </cell>
          <cell r="F35">
            <v>17310.386</v>
          </cell>
          <cell r="G35">
            <v>4256.776</v>
          </cell>
          <cell r="H35">
            <v>0</v>
          </cell>
          <cell r="I35">
            <v>16033.975</v>
          </cell>
          <cell r="J35">
            <v>3324.72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1276.411</v>
          </cell>
          <cell r="P35">
            <v>932.056</v>
          </cell>
        </row>
        <row r="36">
          <cell r="E36">
            <v>0</v>
          </cell>
          <cell r="F36">
            <v>13950.916</v>
          </cell>
          <cell r="G36">
            <v>3967.232</v>
          </cell>
          <cell r="H36">
            <v>0</v>
          </cell>
          <cell r="I36">
            <v>12764.817</v>
          </cell>
          <cell r="J36">
            <v>3103.31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1186.099</v>
          </cell>
          <cell r="P36">
            <v>863.922</v>
          </cell>
        </row>
        <row r="37">
          <cell r="E37">
            <v>0</v>
          </cell>
          <cell r="F37">
            <v>3359.47</v>
          </cell>
          <cell r="G37">
            <v>289.544</v>
          </cell>
          <cell r="H37">
            <v>0</v>
          </cell>
          <cell r="I37">
            <v>3269.158</v>
          </cell>
          <cell r="J37">
            <v>221.41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90.312</v>
          </cell>
          <cell r="P37">
            <v>68.134</v>
          </cell>
        </row>
        <row r="38">
          <cell r="E38">
            <v>0</v>
          </cell>
          <cell r="F38">
            <v>22.801</v>
          </cell>
          <cell r="G38">
            <v>0</v>
          </cell>
          <cell r="H38">
            <v>0</v>
          </cell>
          <cell r="I38">
            <v>22.801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2150.688</v>
          </cell>
          <cell r="F39">
            <v>1329.71</v>
          </cell>
          <cell r="G39">
            <v>1141.183</v>
          </cell>
          <cell r="H39">
            <v>847.105</v>
          </cell>
          <cell r="I39">
            <v>1274.67</v>
          </cell>
          <cell r="J39">
            <v>1106.265</v>
          </cell>
          <cell r="K39">
            <v>0</v>
          </cell>
          <cell r="L39">
            <v>0</v>
          </cell>
          <cell r="M39">
            <v>0</v>
          </cell>
          <cell r="N39">
            <v>1303.583</v>
          </cell>
          <cell r="O39">
            <v>55.04</v>
          </cell>
          <cell r="P39">
            <v>34.918</v>
          </cell>
        </row>
        <row r="40">
          <cell r="E40">
            <v>1616.519</v>
          </cell>
          <cell r="F40">
            <v>707.869</v>
          </cell>
          <cell r="G40">
            <v>703.296</v>
          </cell>
          <cell r="H40">
            <v>344.386</v>
          </cell>
          <cell r="I40">
            <v>688.091</v>
          </cell>
          <cell r="J40">
            <v>683.518</v>
          </cell>
          <cell r="K40">
            <v>0</v>
          </cell>
          <cell r="L40">
            <v>0</v>
          </cell>
          <cell r="M40">
            <v>0</v>
          </cell>
          <cell r="N40">
            <v>1272.133</v>
          </cell>
          <cell r="O40">
            <v>19.778</v>
          </cell>
          <cell r="P40">
            <v>19.778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1616.519</v>
          </cell>
          <cell r="F42">
            <v>707.869</v>
          </cell>
          <cell r="G42">
            <v>703.296</v>
          </cell>
          <cell r="H42">
            <v>344.386</v>
          </cell>
          <cell r="I42">
            <v>688.091</v>
          </cell>
          <cell r="J42">
            <v>683.518</v>
          </cell>
          <cell r="K42">
            <v>0</v>
          </cell>
          <cell r="L42">
            <v>0</v>
          </cell>
          <cell r="M42">
            <v>0</v>
          </cell>
          <cell r="N42">
            <v>1272.133</v>
          </cell>
          <cell r="O42">
            <v>19.778</v>
          </cell>
          <cell r="P42">
            <v>19.778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163.159</v>
          </cell>
          <cell r="F44">
            <v>332.471</v>
          </cell>
          <cell r="G44">
            <v>236.937</v>
          </cell>
          <cell r="H44">
            <v>142.944</v>
          </cell>
          <cell r="I44">
            <v>299.141</v>
          </cell>
          <cell r="J44">
            <v>223.729</v>
          </cell>
          <cell r="K44">
            <v>0</v>
          </cell>
          <cell r="L44">
            <v>0</v>
          </cell>
          <cell r="M44">
            <v>0</v>
          </cell>
          <cell r="N44">
            <v>20.215</v>
          </cell>
          <cell r="O44">
            <v>33.33</v>
          </cell>
          <cell r="P44">
            <v>13.208</v>
          </cell>
        </row>
        <row r="45">
          <cell r="E45">
            <v>117.247</v>
          </cell>
          <cell r="F45">
            <v>95.384</v>
          </cell>
          <cell r="G45">
            <v>0</v>
          </cell>
          <cell r="H45">
            <v>97.137</v>
          </cell>
          <cell r="I45">
            <v>75.412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20.11</v>
          </cell>
          <cell r="O45">
            <v>19.972</v>
          </cell>
          <cell r="P45">
            <v>0</v>
          </cell>
        </row>
        <row r="46">
          <cell r="E46">
            <v>45.912</v>
          </cell>
          <cell r="F46">
            <v>237.087</v>
          </cell>
          <cell r="G46">
            <v>236.937</v>
          </cell>
          <cell r="H46">
            <v>45.807</v>
          </cell>
          <cell r="I46">
            <v>223.729</v>
          </cell>
          <cell r="J46">
            <v>223.729</v>
          </cell>
          <cell r="K46">
            <v>0</v>
          </cell>
          <cell r="L46">
            <v>0</v>
          </cell>
          <cell r="M46">
            <v>0</v>
          </cell>
          <cell r="N46">
            <v>0.105</v>
          </cell>
          <cell r="O46">
            <v>13.358</v>
          </cell>
          <cell r="P46">
            <v>13.208</v>
          </cell>
        </row>
        <row r="47">
          <cell r="E47">
            <v>313.326</v>
          </cell>
          <cell r="F47">
            <v>245.922</v>
          </cell>
          <cell r="G47">
            <v>184.958</v>
          </cell>
          <cell r="H47">
            <v>302.762</v>
          </cell>
          <cell r="I47">
            <v>244.3</v>
          </cell>
          <cell r="J47">
            <v>183.336</v>
          </cell>
          <cell r="K47">
            <v>0</v>
          </cell>
          <cell r="L47">
            <v>0</v>
          </cell>
          <cell r="M47">
            <v>0</v>
          </cell>
          <cell r="N47">
            <v>10.564</v>
          </cell>
          <cell r="O47">
            <v>1.622</v>
          </cell>
          <cell r="P47">
            <v>1.622</v>
          </cell>
        </row>
        <row r="48">
          <cell r="E48">
            <v>192.942</v>
          </cell>
          <cell r="F48">
            <v>203.533</v>
          </cell>
          <cell r="G48">
            <v>183.71</v>
          </cell>
          <cell r="H48">
            <v>191.556</v>
          </cell>
          <cell r="I48">
            <v>203.159</v>
          </cell>
          <cell r="J48">
            <v>183.336</v>
          </cell>
          <cell r="K48">
            <v>0</v>
          </cell>
          <cell r="L48">
            <v>0</v>
          </cell>
          <cell r="M48">
            <v>0</v>
          </cell>
          <cell r="N48">
            <v>1.386</v>
          </cell>
          <cell r="O48">
            <v>0.374</v>
          </cell>
          <cell r="P48">
            <v>0.374</v>
          </cell>
        </row>
        <row r="49">
          <cell r="E49">
            <v>68.074</v>
          </cell>
          <cell r="F49">
            <v>0</v>
          </cell>
          <cell r="G49">
            <v>0</v>
          </cell>
          <cell r="H49">
            <v>60.674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7.4</v>
          </cell>
          <cell r="O49">
            <v>0</v>
          </cell>
          <cell r="P49">
            <v>0</v>
          </cell>
        </row>
        <row r="50">
          <cell r="E50">
            <v>52.31</v>
          </cell>
          <cell r="F50">
            <v>42.389</v>
          </cell>
          <cell r="G50">
            <v>1.248</v>
          </cell>
          <cell r="H50">
            <v>50.532</v>
          </cell>
          <cell r="I50">
            <v>41.141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1.778</v>
          </cell>
          <cell r="O50">
            <v>1.248</v>
          </cell>
          <cell r="P50">
            <v>1.248</v>
          </cell>
        </row>
        <row r="51">
          <cell r="E51">
            <v>57.684</v>
          </cell>
          <cell r="F51">
            <v>43.448</v>
          </cell>
          <cell r="G51">
            <v>15.992</v>
          </cell>
          <cell r="H51">
            <v>57.013</v>
          </cell>
          <cell r="I51">
            <v>43.138</v>
          </cell>
          <cell r="J51">
            <v>15.682</v>
          </cell>
          <cell r="K51">
            <v>0</v>
          </cell>
          <cell r="L51">
            <v>0</v>
          </cell>
          <cell r="M51">
            <v>0</v>
          </cell>
          <cell r="N51">
            <v>0.671</v>
          </cell>
          <cell r="O51">
            <v>0.31</v>
          </cell>
          <cell r="P51">
            <v>0.31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</sheetData>
      <sheetData sheetId="13">
        <row r="15">
          <cell r="E15">
            <v>5370.866</v>
          </cell>
          <cell r="F15">
            <v>7202.75</v>
          </cell>
          <cell r="G15">
            <v>1254.257</v>
          </cell>
          <cell r="H15">
            <v>2586.614</v>
          </cell>
          <cell r="I15">
            <v>3171.64</v>
          </cell>
          <cell r="J15">
            <v>793.721</v>
          </cell>
          <cell r="K15">
            <v>1.372</v>
          </cell>
          <cell r="L15">
            <v>7.12</v>
          </cell>
          <cell r="M15">
            <v>7.12</v>
          </cell>
          <cell r="N15">
            <v>2782.88</v>
          </cell>
          <cell r="O15">
            <v>4023.99</v>
          </cell>
          <cell r="P15">
            <v>453.416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5370.866</v>
          </cell>
          <cell r="F17">
            <v>7202.75</v>
          </cell>
          <cell r="G17">
            <v>1254.257</v>
          </cell>
          <cell r="H17">
            <v>2586.614</v>
          </cell>
          <cell r="I17">
            <v>3171.64</v>
          </cell>
          <cell r="J17">
            <v>793.721</v>
          </cell>
          <cell r="K17">
            <v>1.372</v>
          </cell>
          <cell r="L17">
            <v>7.12</v>
          </cell>
          <cell r="M17">
            <v>7.12</v>
          </cell>
          <cell r="N17">
            <v>2782.88</v>
          </cell>
          <cell r="O17">
            <v>4023.99</v>
          </cell>
          <cell r="P17">
            <v>453.416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49.697</v>
          </cell>
          <cell r="F19">
            <v>101.003</v>
          </cell>
          <cell r="G19">
            <v>60.61</v>
          </cell>
          <cell r="H19">
            <v>32.193</v>
          </cell>
          <cell r="I19">
            <v>84.859</v>
          </cell>
          <cell r="J19">
            <v>59.8</v>
          </cell>
          <cell r="K19">
            <v>0</v>
          </cell>
          <cell r="L19">
            <v>0</v>
          </cell>
          <cell r="M19">
            <v>0</v>
          </cell>
          <cell r="N19">
            <v>17.504</v>
          </cell>
          <cell r="O19">
            <v>16.144</v>
          </cell>
          <cell r="P19">
            <v>0.81</v>
          </cell>
        </row>
        <row r="20">
          <cell r="E20">
            <v>2.137</v>
          </cell>
          <cell r="F20">
            <v>0.81</v>
          </cell>
          <cell r="G20">
            <v>0.81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2.137</v>
          </cell>
          <cell r="O20">
            <v>0.81</v>
          </cell>
          <cell r="P20">
            <v>0.81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47.56</v>
          </cell>
          <cell r="F22">
            <v>100.193</v>
          </cell>
          <cell r="G22">
            <v>59.8</v>
          </cell>
          <cell r="H22">
            <v>32.193</v>
          </cell>
          <cell r="I22">
            <v>84.859</v>
          </cell>
          <cell r="J22">
            <v>59.8</v>
          </cell>
          <cell r="K22">
            <v>0</v>
          </cell>
          <cell r="L22">
            <v>0</v>
          </cell>
          <cell r="M22">
            <v>0</v>
          </cell>
          <cell r="N22">
            <v>15.367</v>
          </cell>
          <cell r="O22">
            <v>15.334</v>
          </cell>
          <cell r="P22">
            <v>0</v>
          </cell>
        </row>
        <row r="23">
          <cell r="E23">
            <v>5321.169</v>
          </cell>
          <cell r="F23">
            <v>7101.747</v>
          </cell>
          <cell r="G23">
            <v>1193.647</v>
          </cell>
          <cell r="H23">
            <v>2554.421</v>
          </cell>
          <cell r="I23">
            <v>3086.781</v>
          </cell>
          <cell r="J23">
            <v>733.921</v>
          </cell>
          <cell r="K23">
            <v>1.372</v>
          </cell>
          <cell r="L23">
            <v>7.12</v>
          </cell>
          <cell r="M23">
            <v>7.12</v>
          </cell>
          <cell r="N23">
            <v>2765.376</v>
          </cell>
          <cell r="O23">
            <v>4007.846</v>
          </cell>
          <cell r="P23">
            <v>452.606</v>
          </cell>
        </row>
        <row r="24">
          <cell r="E24">
            <v>2796.572</v>
          </cell>
          <cell r="F24">
            <v>4399.558</v>
          </cell>
          <cell r="G24">
            <v>81.984</v>
          </cell>
          <cell r="H24">
            <v>880.882</v>
          </cell>
          <cell r="I24">
            <v>1021.01</v>
          </cell>
          <cell r="J24">
            <v>81.984</v>
          </cell>
          <cell r="K24">
            <v>0</v>
          </cell>
          <cell r="L24">
            <v>0</v>
          </cell>
          <cell r="M24">
            <v>0</v>
          </cell>
          <cell r="N24">
            <v>1915.69</v>
          </cell>
          <cell r="O24">
            <v>3378.548</v>
          </cell>
          <cell r="P24">
            <v>0</v>
          </cell>
        </row>
        <row r="25">
          <cell r="E25">
            <v>2524.597</v>
          </cell>
          <cell r="F25">
            <v>2702.189</v>
          </cell>
          <cell r="G25">
            <v>1111.663</v>
          </cell>
          <cell r="H25">
            <v>1673.539</v>
          </cell>
          <cell r="I25">
            <v>2065.771</v>
          </cell>
          <cell r="J25">
            <v>651.937</v>
          </cell>
          <cell r="K25">
            <v>1.372</v>
          </cell>
          <cell r="L25">
            <v>7.12</v>
          </cell>
          <cell r="M25">
            <v>7.12</v>
          </cell>
          <cell r="N25">
            <v>849.686</v>
          </cell>
          <cell r="O25">
            <v>629.298</v>
          </cell>
          <cell r="P25">
            <v>452.606</v>
          </cell>
        </row>
        <row r="26">
          <cell r="E26">
            <v>2271.544</v>
          </cell>
          <cell r="F26">
            <v>2510.629</v>
          </cell>
          <cell r="G26">
            <v>928.047</v>
          </cell>
          <cell r="H26">
            <v>1637.696</v>
          </cell>
          <cell r="I26">
            <v>1934.012</v>
          </cell>
          <cell r="J26">
            <v>527.657</v>
          </cell>
          <cell r="K26">
            <v>1.372</v>
          </cell>
          <cell r="L26">
            <v>7.12</v>
          </cell>
          <cell r="M26">
            <v>7.12</v>
          </cell>
          <cell r="N26">
            <v>632.476</v>
          </cell>
          <cell r="O26">
            <v>569.497</v>
          </cell>
          <cell r="P26">
            <v>393.27</v>
          </cell>
        </row>
        <row r="27">
          <cell r="E27">
            <v>276.856</v>
          </cell>
          <cell r="F27">
            <v>291.599</v>
          </cell>
          <cell r="G27">
            <v>201.725</v>
          </cell>
          <cell r="H27">
            <v>236.201</v>
          </cell>
          <cell r="I27">
            <v>257.107</v>
          </cell>
          <cell r="J27">
            <v>168.087</v>
          </cell>
          <cell r="K27">
            <v>1.218</v>
          </cell>
          <cell r="L27">
            <v>7.12</v>
          </cell>
          <cell r="M27">
            <v>7.12</v>
          </cell>
          <cell r="N27">
            <v>39.437</v>
          </cell>
          <cell r="O27">
            <v>27.372</v>
          </cell>
          <cell r="P27">
            <v>26.518</v>
          </cell>
        </row>
        <row r="28">
          <cell r="E28">
            <v>0</v>
          </cell>
          <cell r="F28">
            <v>235.651</v>
          </cell>
          <cell r="G28">
            <v>174.476</v>
          </cell>
          <cell r="H28">
            <v>0</v>
          </cell>
          <cell r="I28">
            <v>212.853</v>
          </cell>
          <cell r="J28">
            <v>151.678</v>
          </cell>
          <cell r="K28">
            <v>0</v>
          </cell>
          <cell r="L28">
            <v>7.12</v>
          </cell>
          <cell r="M28">
            <v>7.12</v>
          </cell>
          <cell r="N28">
            <v>0</v>
          </cell>
          <cell r="O28">
            <v>15.678</v>
          </cell>
          <cell r="P28">
            <v>15.678</v>
          </cell>
        </row>
        <row r="29">
          <cell r="E29">
            <v>0</v>
          </cell>
          <cell r="F29">
            <v>44.594</v>
          </cell>
          <cell r="G29">
            <v>26.575</v>
          </cell>
          <cell r="H29">
            <v>0</v>
          </cell>
          <cell r="I29">
            <v>33.529</v>
          </cell>
          <cell r="J29">
            <v>15.735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11.065</v>
          </cell>
          <cell r="P29">
            <v>10.84</v>
          </cell>
        </row>
        <row r="30">
          <cell r="E30">
            <v>0</v>
          </cell>
          <cell r="F30">
            <v>11.354</v>
          </cell>
          <cell r="G30">
            <v>0.674</v>
          </cell>
          <cell r="H30">
            <v>0</v>
          </cell>
          <cell r="I30">
            <v>10.725</v>
          </cell>
          <cell r="J30">
            <v>0.674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0.629</v>
          </cell>
          <cell r="P30">
            <v>0</v>
          </cell>
        </row>
        <row r="31">
          <cell r="E31">
            <v>247.341</v>
          </cell>
          <cell r="F31">
            <v>211.957</v>
          </cell>
          <cell r="G31">
            <v>111.709</v>
          </cell>
          <cell r="H31">
            <v>190.123</v>
          </cell>
          <cell r="I31">
            <v>179.537</v>
          </cell>
          <cell r="J31">
            <v>84.71</v>
          </cell>
          <cell r="K31">
            <v>0.154</v>
          </cell>
          <cell r="L31">
            <v>0</v>
          </cell>
          <cell r="M31">
            <v>0</v>
          </cell>
          <cell r="N31">
            <v>57.064</v>
          </cell>
          <cell r="O31">
            <v>32.42</v>
          </cell>
          <cell r="P31">
            <v>26.999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211.957</v>
          </cell>
          <cell r="G33">
            <v>111.709</v>
          </cell>
          <cell r="H33">
            <v>0</v>
          </cell>
          <cell r="I33">
            <v>179.537</v>
          </cell>
          <cell r="J33">
            <v>84.71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32.42</v>
          </cell>
          <cell r="P33">
            <v>26.999</v>
          </cell>
        </row>
        <row r="34">
          <cell r="E34">
            <v>1747.347</v>
          </cell>
          <cell r="F34">
            <v>2007.073</v>
          </cell>
          <cell r="G34">
            <v>614.613</v>
          </cell>
          <cell r="H34">
            <v>1211.372</v>
          </cell>
          <cell r="I34">
            <v>1497.368</v>
          </cell>
          <cell r="J34">
            <v>274.86</v>
          </cell>
          <cell r="K34">
            <v>0</v>
          </cell>
          <cell r="L34">
            <v>0</v>
          </cell>
          <cell r="M34">
            <v>0</v>
          </cell>
          <cell r="N34">
            <v>535.975</v>
          </cell>
          <cell r="O34">
            <v>509.705</v>
          </cell>
          <cell r="P34">
            <v>339.753</v>
          </cell>
        </row>
        <row r="35">
          <cell r="E35">
            <v>0</v>
          </cell>
          <cell r="F35">
            <v>2005.523</v>
          </cell>
          <cell r="G35">
            <v>614.613</v>
          </cell>
          <cell r="H35">
            <v>0</v>
          </cell>
          <cell r="I35">
            <v>1495.818</v>
          </cell>
          <cell r="J35">
            <v>274.86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509.705</v>
          </cell>
          <cell r="P35">
            <v>339.753</v>
          </cell>
        </row>
        <row r="36">
          <cell r="E36">
            <v>0</v>
          </cell>
          <cell r="F36">
            <v>1666.241</v>
          </cell>
          <cell r="G36">
            <v>575.179</v>
          </cell>
          <cell r="H36">
            <v>0</v>
          </cell>
          <cell r="I36">
            <v>1194.044</v>
          </cell>
          <cell r="J36">
            <v>262.45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472.197</v>
          </cell>
          <cell r="P36">
            <v>312.729</v>
          </cell>
        </row>
        <row r="37">
          <cell r="E37">
            <v>0</v>
          </cell>
          <cell r="F37">
            <v>339.282</v>
          </cell>
          <cell r="G37">
            <v>39.434</v>
          </cell>
          <cell r="H37">
            <v>0</v>
          </cell>
          <cell r="I37">
            <v>301.774</v>
          </cell>
          <cell r="J37">
            <v>12.41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37.508</v>
          </cell>
          <cell r="P37">
            <v>27.024</v>
          </cell>
        </row>
        <row r="38">
          <cell r="E38">
            <v>0</v>
          </cell>
          <cell r="F38">
            <v>1.55</v>
          </cell>
          <cell r="G38">
            <v>0</v>
          </cell>
          <cell r="H38">
            <v>0</v>
          </cell>
          <cell r="I38">
            <v>1.55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253.053</v>
          </cell>
          <cell r="F39">
            <v>191.56</v>
          </cell>
          <cell r="G39">
            <v>183.616</v>
          </cell>
          <cell r="H39">
            <v>35.843</v>
          </cell>
          <cell r="I39">
            <v>131.759</v>
          </cell>
          <cell r="J39">
            <v>124.28</v>
          </cell>
          <cell r="K39">
            <v>0</v>
          </cell>
          <cell r="L39">
            <v>0</v>
          </cell>
          <cell r="M39">
            <v>0</v>
          </cell>
          <cell r="N39">
            <v>217.21</v>
          </cell>
          <cell r="O39">
            <v>59.801</v>
          </cell>
          <cell r="P39">
            <v>59.336</v>
          </cell>
        </row>
        <row r="40">
          <cell r="E40">
            <v>223.497</v>
          </cell>
          <cell r="F40">
            <v>134.995</v>
          </cell>
          <cell r="G40">
            <v>134.562</v>
          </cell>
          <cell r="H40">
            <v>11.65</v>
          </cell>
          <cell r="I40">
            <v>77.093</v>
          </cell>
          <cell r="J40">
            <v>76.66</v>
          </cell>
          <cell r="K40">
            <v>0</v>
          </cell>
          <cell r="L40">
            <v>0</v>
          </cell>
          <cell r="M40">
            <v>0</v>
          </cell>
          <cell r="N40">
            <v>211.847</v>
          </cell>
          <cell r="O40">
            <v>57.902</v>
          </cell>
          <cell r="P40">
            <v>57.902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223.497</v>
          </cell>
          <cell r="F42">
            <v>134.995</v>
          </cell>
          <cell r="G42">
            <v>134.562</v>
          </cell>
          <cell r="H42">
            <v>11.65</v>
          </cell>
          <cell r="I42">
            <v>77.093</v>
          </cell>
          <cell r="J42">
            <v>76.66</v>
          </cell>
          <cell r="K42">
            <v>0</v>
          </cell>
          <cell r="L42">
            <v>0</v>
          </cell>
          <cell r="M42">
            <v>0</v>
          </cell>
          <cell r="N42">
            <v>211.847</v>
          </cell>
          <cell r="O42">
            <v>57.902</v>
          </cell>
          <cell r="P42">
            <v>57.902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6.485</v>
          </cell>
          <cell r="F44">
            <v>31.313</v>
          </cell>
          <cell r="G44">
            <v>28.007</v>
          </cell>
          <cell r="H44">
            <v>5.977</v>
          </cell>
          <cell r="I44">
            <v>30.411</v>
          </cell>
          <cell r="J44">
            <v>27.57</v>
          </cell>
          <cell r="K44">
            <v>0</v>
          </cell>
          <cell r="L44">
            <v>0</v>
          </cell>
          <cell r="M44">
            <v>0</v>
          </cell>
          <cell r="N44">
            <v>0.508</v>
          </cell>
          <cell r="O44">
            <v>0.902</v>
          </cell>
          <cell r="P44">
            <v>0.437</v>
          </cell>
        </row>
        <row r="45">
          <cell r="E45">
            <v>3.537</v>
          </cell>
          <cell r="F45">
            <v>3.306</v>
          </cell>
          <cell r="G45">
            <v>0</v>
          </cell>
          <cell r="H45">
            <v>3.072</v>
          </cell>
          <cell r="I45">
            <v>2.841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0.465</v>
          </cell>
          <cell r="O45">
            <v>0.465</v>
          </cell>
          <cell r="P45">
            <v>0</v>
          </cell>
        </row>
        <row r="46">
          <cell r="E46">
            <v>2.948</v>
          </cell>
          <cell r="F46">
            <v>28.007</v>
          </cell>
          <cell r="G46">
            <v>28.007</v>
          </cell>
          <cell r="H46">
            <v>2.905</v>
          </cell>
          <cell r="I46">
            <v>27.57</v>
          </cell>
          <cell r="J46">
            <v>27.57</v>
          </cell>
          <cell r="K46">
            <v>0</v>
          </cell>
          <cell r="L46">
            <v>0</v>
          </cell>
          <cell r="M46">
            <v>0</v>
          </cell>
          <cell r="N46">
            <v>0.043</v>
          </cell>
          <cell r="O46">
            <v>0.437</v>
          </cell>
          <cell r="P46">
            <v>0.437</v>
          </cell>
        </row>
        <row r="47">
          <cell r="E47">
            <v>18.316</v>
          </cell>
          <cell r="F47">
            <v>20.383</v>
          </cell>
          <cell r="G47">
            <v>16.178</v>
          </cell>
          <cell r="H47">
            <v>13.744</v>
          </cell>
          <cell r="I47">
            <v>19.635</v>
          </cell>
          <cell r="J47">
            <v>15.43</v>
          </cell>
          <cell r="K47">
            <v>0</v>
          </cell>
          <cell r="L47">
            <v>0</v>
          </cell>
          <cell r="M47">
            <v>0</v>
          </cell>
          <cell r="N47">
            <v>4.572</v>
          </cell>
          <cell r="O47">
            <v>0.748</v>
          </cell>
          <cell r="P47">
            <v>0.748</v>
          </cell>
        </row>
        <row r="48">
          <cell r="E48">
            <v>6.951</v>
          </cell>
          <cell r="F48">
            <v>16.963</v>
          </cell>
          <cell r="G48">
            <v>15.866</v>
          </cell>
          <cell r="H48">
            <v>6.418</v>
          </cell>
          <cell r="I48">
            <v>16.527</v>
          </cell>
          <cell r="J48">
            <v>15.43</v>
          </cell>
          <cell r="K48">
            <v>0</v>
          </cell>
          <cell r="L48">
            <v>0</v>
          </cell>
          <cell r="M48">
            <v>0</v>
          </cell>
          <cell r="N48">
            <v>0.533</v>
          </cell>
          <cell r="O48">
            <v>0.436</v>
          </cell>
          <cell r="P48">
            <v>0.436</v>
          </cell>
        </row>
        <row r="49">
          <cell r="E49">
            <v>7.411</v>
          </cell>
          <cell r="F49">
            <v>0</v>
          </cell>
          <cell r="G49">
            <v>0</v>
          </cell>
          <cell r="H49">
            <v>4.122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3.289</v>
          </cell>
          <cell r="O49">
            <v>0</v>
          </cell>
          <cell r="P49">
            <v>0</v>
          </cell>
        </row>
        <row r="50">
          <cell r="E50">
            <v>3.954</v>
          </cell>
          <cell r="F50">
            <v>3.42</v>
          </cell>
          <cell r="G50">
            <v>0.312</v>
          </cell>
          <cell r="H50">
            <v>3.204</v>
          </cell>
          <cell r="I50">
            <v>3.108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0.75</v>
          </cell>
          <cell r="O50">
            <v>0.312</v>
          </cell>
          <cell r="P50">
            <v>0.312</v>
          </cell>
        </row>
        <row r="51">
          <cell r="E51">
            <v>4.755</v>
          </cell>
          <cell r="F51">
            <v>4.869</v>
          </cell>
          <cell r="G51">
            <v>4.869</v>
          </cell>
          <cell r="H51">
            <v>4.472</v>
          </cell>
          <cell r="I51">
            <v>4.62</v>
          </cell>
          <cell r="J51">
            <v>4.62</v>
          </cell>
          <cell r="K51">
            <v>0</v>
          </cell>
          <cell r="L51">
            <v>0</v>
          </cell>
          <cell r="M51">
            <v>0</v>
          </cell>
          <cell r="N51">
            <v>0.283</v>
          </cell>
          <cell r="O51">
            <v>0.249</v>
          </cell>
          <cell r="P51">
            <v>0.249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</sheetData>
      <sheetData sheetId="15">
        <row r="15">
          <cell r="E15">
            <v>5607.107</v>
          </cell>
          <cell r="F15">
            <v>6206.33</v>
          </cell>
          <cell r="G15">
            <v>1636.519</v>
          </cell>
          <cell r="H15">
            <v>4412.657</v>
          </cell>
          <cell r="I15">
            <v>5008.02</v>
          </cell>
          <cell r="J15">
            <v>1409.48</v>
          </cell>
          <cell r="K15">
            <v>2.388</v>
          </cell>
          <cell r="L15">
            <v>7.12</v>
          </cell>
          <cell r="M15">
            <v>7.12</v>
          </cell>
          <cell r="N15">
            <v>1192.063</v>
          </cell>
          <cell r="O15">
            <v>1191.19</v>
          </cell>
          <cell r="P15">
            <v>219.919</v>
          </cell>
        </row>
        <row r="16">
          <cell r="E16">
            <v>0</v>
          </cell>
          <cell r="F16">
            <v>0</v>
          </cell>
          <cell r="O16">
            <v>0</v>
          </cell>
        </row>
        <row r="17">
          <cell r="E17">
            <v>5607.107</v>
          </cell>
          <cell r="F17">
            <v>6206.33</v>
          </cell>
          <cell r="G17">
            <v>1636.519</v>
          </cell>
          <cell r="H17">
            <v>4412.657</v>
          </cell>
          <cell r="I17">
            <v>5008.02</v>
          </cell>
          <cell r="J17">
            <v>1409.48</v>
          </cell>
          <cell r="K17">
            <v>2.388</v>
          </cell>
          <cell r="L17">
            <v>7.12</v>
          </cell>
          <cell r="M17">
            <v>7.12</v>
          </cell>
          <cell r="N17">
            <v>1192.063</v>
          </cell>
          <cell r="O17">
            <v>1191.19</v>
          </cell>
          <cell r="P17">
            <v>219.919</v>
          </cell>
        </row>
        <row r="18">
          <cell r="E18">
            <v>0</v>
          </cell>
          <cell r="F18">
            <v>0</v>
          </cell>
        </row>
        <row r="19">
          <cell r="E19">
            <v>184.505</v>
          </cell>
          <cell r="F19">
            <v>167.987</v>
          </cell>
          <cell r="G19">
            <v>116.428</v>
          </cell>
          <cell r="H19">
            <v>175.585</v>
          </cell>
          <cell r="I19">
            <v>159.652</v>
          </cell>
          <cell r="J19">
            <v>115.93</v>
          </cell>
          <cell r="K19">
            <v>0</v>
          </cell>
          <cell r="L19">
            <v>0</v>
          </cell>
          <cell r="M19">
            <v>0</v>
          </cell>
          <cell r="N19">
            <v>8.92</v>
          </cell>
          <cell r="O19">
            <v>8.335</v>
          </cell>
          <cell r="P19">
            <v>0.498</v>
          </cell>
        </row>
        <row r="20">
          <cell r="E20">
            <v>0.98</v>
          </cell>
          <cell r="F20">
            <v>0.498</v>
          </cell>
          <cell r="G20">
            <v>0.498</v>
          </cell>
          <cell r="H20">
            <v>0</v>
          </cell>
          <cell r="N20">
            <v>0.98</v>
          </cell>
          <cell r="O20">
            <v>0.498</v>
          </cell>
          <cell r="P20">
            <v>0.498</v>
          </cell>
        </row>
        <row r="21">
          <cell r="E21">
            <v>0</v>
          </cell>
          <cell r="F21">
            <v>0</v>
          </cell>
        </row>
        <row r="22">
          <cell r="E22">
            <v>183.525</v>
          </cell>
          <cell r="F22">
            <v>167.489</v>
          </cell>
          <cell r="G22">
            <v>115.93</v>
          </cell>
          <cell r="H22">
            <v>175.585</v>
          </cell>
          <cell r="I22">
            <v>159.652</v>
          </cell>
          <cell r="J22">
            <v>115.93</v>
          </cell>
          <cell r="N22">
            <v>7.94</v>
          </cell>
          <cell r="O22">
            <v>7.837</v>
          </cell>
        </row>
        <row r="23">
          <cell r="E23">
            <v>5422.603</v>
          </cell>
          <cell r="F23">
            <v>6038.343</v>
          </cell>
          <cell r="G23">
            <v>1520.091</v>
          </cell>
          <cell r="H23">
            <v>4237.072</v>
          </cell>
          <cell r="I23">
            <v>4848.368</v>
          </cell>
          <cell r="J23">
            <v>1293.55</v>
          </cell>
          <cell r="K23">
            <v>2.388</v>
          </cell>
          <cell r="L23">
            <v>7.12</v>
          </cell>
          <cell r="M23">
            <v>7.12</v>
          </cell>
          <cell r="N23">
            <v>1183.143</v>
          </cell>
          <cell r="O23">
            <v>1182.855</v>
          </cell>
          <cell r="P23">
            <v>219.421</v>
          </cell>
        </row>
        <row r="24">
          <cell r="E24">
            <v>2036.1</v>
          </cell>
          <cell r="F24">
            <v>2009.169</v>
          </cell>
          <cell r="G24">
            <v>77.733</v>
          </cell>
          <cell r="H24">
            <v>1335.02</v>
          </cell>
          <cell r="I24">
            <v>1102.876</v>
          </cell>
          <cell r="J24">
            <v>77.733</v>
          </cell>
          <cell r="N24">
            <v>701.08</v>
          </cell>
          <cell r="O24">
            <v>906.293</v>
          </cell>
        </row>
        <row r="25">
          <cell r="E25">
            <v>3386.503</v>
          </cell>
          <cell r="F25">
            <v>4029.174</v>
          </cell>
          <cell r="G25">
            <v>1442.358</v>
          </cell>
          <cell r="H25">
            <v>2902.052</v>
          </cell>
          <cell r="I25">
            <v>3745.492</v>
          </cell>
          <cell r="J25">
            <v>1215.817</v>
          </cell>
          <cell r="K25">
            <v>2.388</v>
          </cell>
          <cell r="L25">
            <v>7.12</v>
          </cell>
          <cell r="M25">
            <v>7.12</v>
          </cell>
          <cell r="N25">
            <v>482.063</v>
          </cell>
          <cell r="O25">
            <v>276.562</v>
          </cell>
          <cell r="P25">
            <v>219.421</v>
          </cell>
        </row>
        <row r="26">
          <cell r="E26">
            <v>3059.344</v>
          </cell>
          <cell r="F26">
            <v>3834.338</v>
          </cell>
          <cell r="G26">
            <v>1268.076</v>
          </cell>
          <cell r="H26">
            <v>2794.842</v>
          </cell>
          <cell r="I26">
            <v>3551.181</v>
          </cell>
          <cell r="J26">
            <v>1041.847</v>
          </cell>
          <cell r="K26">
            <v>2.388</v>
          </cell>
          <cell r="L26">
            <v>7.12</v>
          </cell>
          <cell r="M26">
            <v>7.12</v>
          </cell>
          <cell r="N26">
            <v>262.114</v>
          </cell>
          <cell r="O26">
            <v>276.037</v>
          </cell>
          <cell r="P26">
            <v>219.109</v>
          </cell>
        </row>
        <row r="27">
          <cell r="E27">
            <v>428.061</v>
          </cell>
          <cell r="F27">
            <v>485.798</v>
          </cell>
          <cell r="G27">
            <v>302.032</v>
          </cell>
          <cell r="H27">
            <v>401.71</v>
          </cell>
          <cell r="I27">
            <v>462.481</v>
          </cell>
          <cell r="J27">
            <v>279.001</v>
          </cell>
          <cell r="K27">
            <v>2.12</v>
          </cell>
          <cell r="L27">
            <v>7.12</v>
          </cell>
          <cell r="M27">
            <v>7.12</v>
          </cell>
          <cell r="N27">
            <v>24.231</v>
          </cell>
          <cell r="O27">
            <v>16.197</v>
          </cell>
          <cell r="P27">
            <v>15.911</v>
          </cell>
        </row>
        <row r="28">
          <cell r="E28">
            <v>0</v>
          </cell>
          <cell r="F28">
            <v>381.35</v>
          </cell>
          <cell r="G28">
            <v>266.189</v>
          </cell>
          <cell r="I28">
            <v>362.306</v>
          </cell>
          <cell r="J28">
            <v>247.145</v>
          </cell>
          <cell r="L28">
            <v>7.12</v>
          </cell>
          <cell r="M28">
            <v>7.12</v>
          </cell>
          <cell r="O28">
            <v>11.924</v>
          </cell>
          <cell r="P28">
            <v>11.924</v>
          </cell>
        </row>
        <row r="29">
          <cell r="E29">
            <v>0</v>
          </cell>
          <cell r="F29">
            <v>70.027</v>
          </cell>
          <cell r="G29">
            <v>34.152</v>
          </cell>
          <cell r="I29">
            <v>65.964</v>
          </cell>
          <cell r="J29">
            <v>30.165</v>
          </cell>
          <cell r="O29">
            <v>4.063</v>
          </cell>
          <cell r="P29">
            <v>3.987</v>
          </cell>
        </row>
        <row r="30">
          <cell r="E30">
            <v>0</v>
          </cell>
          <cell r="F30">
            <v>34.421</v>
          </cell>
          <cell r="G30">
            <v>1.691</v>
          </cell>
          <cell r="I30">
            <v>34.211</v>
          </cell>
          <cell r="J30">
            <v>1.691</v>
          </cell>
          <cell r="L30">
            <v>0</v>
          </cell>
          <cell r="O30">
            <v>0.21</v>
          </cell>
          <cell r="P30">
            <v>0</v>
          </cell>
        </row>
        <row r="31">
          <cell r="E31">
            <v>417.783</v>
          </cell>
          <cell r="F31">
            <v>454.989</v>
          </cell>
          <cell r="G31">
            <v>201.31</v>
          </cell>
          <cell r="H31">
            <v>397.577</v>
          </cell>
          <cell r="I31">
            <v>441.471</v>
          </cell>
          <cell r="J31">
            <v>189.716</v>
          </cell>
          <cell r="K31">
            <v>0.268</v>
          </cell>
          <cell r="L31">
            <v>0</v>
          </cell>
          <cell r="M31">
            <v>0</v>
          </cell>
          <cell r="N31">
            <v>19.938</v>
          </cell>
          <cell r="O31">
            <v>13.518</v>
          </cell>
          <cell r="P31">
            <v>11.594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454.989</v>
          </cell>
          <cell r="G33">
            <v>201.31</v>
          </cell>
          <cell r="I33">
            <v>441.471</v>
          </cell>
          <cell r="J33">
            <v>189.716</v>
          </cell>
          <cell r="O33">
            <v>13.518</v>
          </cell>
          <cell r="P33">
            <v>11.594</v>
          </cell>
        </row>
        <row r="34">
          <cell r="E34">
            <v>2213.5</v>
          </cell>
          <cell r="F34">
            <v>2893.551</v>
          </cell>
          <cell r="G34">
            <v>764.734</v>
          </cell>
          <cell r="H34">
            <v>1995.555</v>
          </cell>
          <cell r="I34">
            <v>2647.229</v>
          </cell>
          <cell r="J34">
            <v>573.13</v>
          </cell>
          <cell r="N34">
            <v>217.945</v>
          </cell>
          <cell r="O34">
            <v>246.322</v>
          </cell>
          <cell r="P34">
            <v>191.604</v>
          </cell>
        </row>
        <row r="35">
          <cell r="F35">
            <v>2890.017</v>
          </cell>
          <cell r="G35">
            <v>764.734</v>
          </cell>
          <cell r="I35">
            <v>2643.695</v>
          </cell>
          <cell r="J35">
            <v>573.13</v>
          </cell>
          <cell r="O35">
            <v>246.322</v>
          </cell>
          <cell r="P35">
            <v>191.604</v>
          </cell>
        </row>
        <row r="36">
          <cell r="E36">
            <v>0</v>
          </cell>
          <cell r="F36">
            <v>2327.885</v>
          </cell>
          <cell r="G36">
            <v>723.456</v>
          </cell>
          <cell r="I36">
            <v>2096.727</v>
          </cell>
          <cell r="J36">
            <v>543.49</v>
          </cell>
          <cell r="O36">
            <v>231.158</v>
          </cell>
          <cell r="P36">
            <v>179.966</v>
          </cell>
        </row>
        <row r="37">
          <cell r="E37">
            <v>0</v>
          </cell>
          <cell r="F37">
            <v>562.132</v>
          </cell>
          <cell r="G37">
            <v>41.278</v>
          </cell>
          <cell r="I37">
            <v>546.968</v>
          </cell>
          <cell r="J37">
            <v>29.64</v>
          </cell>
          <cell r="O37">
            <v>15.164</v>
          </cell>
          <cell r="P37">
            <v>11.638</v>
          </cell>
        </row>
        <row r="38">
          <cell r="F38">
            <v>3.534</v>
          </cell>
          <cell r="G38">
            <v>0</v>
          </cell>
          <cell r="I38">
            <v>3.534</v>
          </cell>
        </row>
        <row r="39">
          <cell r="E39">
            <v>327.159</v>
          </cell>
          <cell r="F39">
            <v>194.836</v>
          </cell>
          <cell r="G39">
            <v>174.282</v>
          </cell>
          <cell r="H39">
            <v>107.21</v>
          </cell>
          <cell r="I39">
            <v>194.311</v>
          </cell>
          <cell r="J39">
            <v>173.97</v>
          </cell>
          <cell r="K39">
            <v>0</v>
          </cell>
          <cell r="L39">
            <v>0</v>
          </cell>
          <cell r="M39">
            <v>0</v>
          </cell>
          <cell r="N39">
            <v>219.949</v>
          </cell>
          <cell r="O39">
            <v>0.525</v>
          </cell>
          <cell r="P39">
            <v>0.312</v>
          </cell>
        </row>
        <row r="40">
          <cell r="E40">
            <v>259.41</v>
          </cell>
          <cell r="F40">
            <v>118.888</v>
          </cell>
          <cell r="G40">
            <v>117.96</v>
          </cell>
          <cell r="H40">
            <v>41.679</v>
          </cell>
          <cell r="I40">
            <v>118.888</v>
          </cell>
          <cell r="J40">
            <v>117.96</v>
          </cell>
          <cell r="K40">
            <v>0</v>
          </cell>
          <cell r="L40">
            <v>0</v>
          </cell>
          <cell r="M40">
            <v>0</v>
          </cell>
          <cell r="N40">
            <v>217.731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E42">
            <v>259.41</v>
          </cell>
          <cell r="F42">
            <v>118.888</v>
          </cell>
          <cell r="G42">
            <v>117.96</v>
          </cell>
          <cell r="H42">
            <v>41.679</v>
          </cell>
          <cell r="I42">
            <v>118.888</v>
          </cell>
          <cell r="J42">
            <v>117.96</v>
          </cell>
          <cell r="N42">
            <v>217.731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18.437</v>
          </cell>
          <cell r="F44">
            <v>41.207</v>
          </cell>
          <cell r="G44">
            <v>29.805</v>
          </cell>
          <cell r="H44">
            <v>18.205</v>
          </cell>
          <cell r="I44">
            <v>40.869</v>
          </cell>
          <cell r="J44">
            <v>29.68</v>
          </cell>
          <cell r="K44">
            <v>0</v>
          </cell>
          <cell r="L44">
            <v>0</v>
          </cell>
          <cell r="M44">
            <v>0</v>
          </cell>
          <cell r="N44">
            <v>0.232</v>
          </cell>
          <cell r="O44">
            <v>0.338</v>
          </cell>
          <cell r="P44">
            <v>0.125</v>
          </cell>
        </row>
        <row r="45">
          <cell r="E45">
            <v>12.115</v>
          </cell>
          <cell r="F45">
            <v>11.402</v>
          </cell>
          <cell r="G45">
            <v>0</v>
          </cell>
          <cell r="H45">
            <v>11.902</v>
          </cell>
          <cell r="I45">
            <v>11.189</v>
          </cell>
          <cell r="N45">
            <v>0.213</v>
          </cell>
          <cell r="O45">
            <v>0.213</v>
          </cell>
        </row>
        <row r="46">
          <cell r="E46">
            <v>6.322</v>
          </cell>
          <cell r="F46">
            <v>29.805</v>
          </cell>
          <cell r="G46">
            <v>29.805</v>
          </cell>
          <cell r="H46">
            <v>6.303</v>
          </cell>
          <cell r="I46">
            <v>29.68</v>
          </cell>
          <cell r="J46">
            <v>29.68</v>
          </cell>
          <cell r="N46">
            <v>0.019</v>
          </cell>
          <cell r="O46">
            <v>0.125</v>
          </cell>
          <cell r="P46">
            <v>0.125</v>
          </cell>
        </row>
        <row r="47">
          <cell r="E47">
            <v>40.93</v>
          </cell>
          <cell r="F47">
            <v>28.659</v>
          </cell>
          <cell r="G47">
            <v>20.435</v>
          </cell>
          <cell r="H47">
            <v>39.075</v>
          </cell>
          <cell r="I47">
            <v>28.534</v>
          </cell>
          <cell r="J47">
            <v>20.31</v>
          </cell>
          <cell r="K47">
            <v>0</v>
          </cell>
          <cell r="L47">
            <v>0</v>
          </cell>
          <cell r="M47">
            <v>0</v>
          </cell>
          <cell r="N47">
            <v>1.855</v>
          </cell>
          <cell r="O47">
            <v>0.125</v>
          </cell>
          <cell r="P47">
            <v>0.125</v>
          </cell>
        </row>
        <row r="48">
          <cell r="E48">
            <v>23.887</v>
          </cell>
          <cell r="F48">
            <v>21.879</v>
          </cell>
          <cell r="G48">
            <v>20.31</v>
          </cell>
          <cell r="H48">
            <v>23.643</v>
          </cell>
          <cell r="I48">
            <v>21.879</v>
          </cell>
          <cell r="J48">
            <v>20.31</v>
          </cell>
          <cell r="N48">
            <v>0.244</v>
          </cell>
          <cell r="P48">
            <v>0</v>
          </cell>
        </row>
        <row r="49">
          <cell r="E49">
            <v>9.744</v>
          </cell>
          <cell r="F49">
            <v>0</v>
          </cell>
          <cell r="G49">
            <v>0</v>
          </cell>
          <cell r="H49">
            <v>8.479</v>
          </cell>
          <cell r="I49">
            <v>0</v>
          </cell>
          <cell r="J49">
            <v>0</v>
          </cell>
          <cell r="N49">
            <v>1.265</v>
          </cell>
          <cell r="O49">
            <v>0</v>
          </cell>
          <cell r="P49">
            <v>0</v>
          </cell>
        </row>
        <row r="50">
          <cell r="E50">
            <v>7.299</v>
          </cell>
          <cell r="F50">
            <v>6.78</v>
          </cell>
          <cell r="G50">
            <v>0.125</v>
          </cell>
          <cell r="H50">
            <v>6.953</v>
          </cell>
          <cell r="I50">
            <v>6.655</v>
          </cell>
          <cell r="J50">
            <v>0</v>
          </cell>
          <cell r="N50">
            <v>0.346</v>
          </cell>
          <cell r="O50">
            <v>0.125</v>
          </cell>
          <cell r="P50">
            <v>0.125</v>
          </cell>
        </row>
        <row r="51">
          <cell r="E51">
            <v>8.382</v>
          </cell>
          <cell r="F51">
            <v>6.082</v>
          </cell>
          <cell r="G51">
            <v>6.082</v>
          </cell>
          <cell r="H51">
            <v>8.251</v>
          </cell>
          <cell r="I51">
            <v>6.02</v>
          </cell>
          <cell r="J51">
            <v>6.02</v>
          </cell>
          <cell r="N51">
            <v>0.131</v>
          </cell>
          <cell r="O51">
            <v>0.062</v>
          </cell>
          <cell r="P51">
            <v>0.062</v>
          </cell>
        </row>
        <row r="52">
          <cell r="F52">
            <v>0</v>
          </cell>
          <cell r="G52">
            <v>0</v>
          </cell>
          <cell r="I52">
            <v>0</v>
          </cell>
          <cell r="J52">
            <v>0</v>
          </cell>
          <cell r="O52">
            <v>0</v>
          </cell>
        </row>
      </sheetData>
      <sheetData sheetId="16">
        <row r="15">
          <cell r="E15">
            <v>7297.616</v>
          </cell>
          <cell r="F15">
            <v>7588.64</v>
          </cell>
          <cell r="G15">
            <v>2045.244</v>
          </cell>
          <cell r="H15">
            <v>6100.247</v>
          </cell>
          <cell r="I15">
            <v>6377.264</v>
          </cell>
          <cell r="J15">
            <v>1840.815</v>
          </cell>
          <cell r="K15">
            <v>0</v>
          </cell>
          <cell r="L15">
            <v>23.206</v>
          </cell>
          <cell r="M15">
            <v>23.206</v>
          </cell>
          <cell r="N15">
            <v>1197.37</v>
          </cell>
          <cell r="O15">
            <v>1188.17</v>
          </cell>
          <cell r="P15">
            <v>181.223</v>
          </cell>
        </row>
        <row r="16">
          <cell r="E16">
            <v>0</v>
          </cell>
          <cell r="F16">
            <v>0</v>
          </cell>
          <cell r="O16">
            <v>0</v>
          </cell>
        </row>
        <row r="17">
          <cell r="E17">
            <v>7297.616</v>
          </cell>
          <cell r="F17">
            <v>7588.64</v>
          </cell>
          <cell r="G17">
            <v>2045.244</v>
          </cell>
          <cell r="H17">
            <v>6100.247</v>
          </cell>
          <cell r="I17">
            <v>6377.264</v>
          </cell>
          <cell r="J17">
            <v>1840.815</v>
          </cell>
          <cell r="K17">
            <v>0</v>
          </cell>
          <cell r="L17">
            <v>23.206</v>
          </cell>
          <cell r="M17">
            <v>23.206</v>
          </cell>
          <cell r="N17">
            <v>1197.37</v>
          </cell>
          <cell r="O17">
            <v>1188.17</v>
          </cell>
          <cell r="P17">
            <v>181.223</v>
          </cell>
        </row>
        <row r="18">
          <cell r="E18">
            <v>0</v>
          </cell>
          <cell r="F18">
            <v>0</v>
          </cell>
        </row>
        <row r="19">
          <cell r="E19">
            <v>252.917</v>
          </cell>
          <cell r="F19">
            <v>213.133</v>
          </cell>
          <cell r="G19">
            <v>145.455</v>
          </cell>
          <cell r="H19">
            <v>242.994</v>
          </cell>
          <cell r="I19">
            <v>203.843</v>
          </cell>
          <cell r="J19">
            <v>144.77</v>
          </cell>
          <cell r="K19">
            <v>0</v>
          </cell>
          <cell r="L19">
            <v>0</v>
          </cell>
          <cell r="M19">
            <v>0</v>
          </cell>
          <cell r="N19">
            <v>9.923</v>
          </cell>
          <cell r="O19">
            <v>9.29</v>
          </cell>
          <cell r="P19">
            <v>0.685</v>
          </cell>
        </row>
        <row r="20">
          <cell r="E20">
            <v>0.944</v>
          </cell>
          <cell r="F20">
            <v>0.685</v>
          </cell>
          <cell r="G20">
            <v>0.685</v>
          </cell>
          <cell r="H20">
            <v>0</v>
          </cell>
          <cell r="N20">
            <v>0.944</v>
          </cell>
          <cell r="O20">
            <v>0.685</v>
          </cell>
          <cell r="P20">
            <v>0.685</v>
          </cell>
        </row>
        <row r="21">
          <cell r="E21">
            <v>0</v>
          </cell>
          <cell r="F21">
            <v>0</v>
          </cell>
        </row>
        <row r="22">
          <cell r="E22">
            <v>251.973</v>
          </cell>
          <cell r="F22">
            <v>212.448</v>
          </cell>
          <cell r="G22">
            <v>144.77</v>
          </cell>
          <cell r="H22">
            <v>242.994</v>
          </cell>
          <cell r="I22">
            <v>203.843</v>
          </cell>
          <cell r="J22">
            <v>144.77</v>
          </cell>
          <cell r="N22">
            <v>8.979</v>
          </cell>
          <cell r="O22">
            <v>8.605</v>
          </cell>
        </row>
        <row r="23">
          <cell r="E23">
            <v>7044.7</v>
          </cell>
          <cell r="F23">
            <v>7375.507</v>
          </cell>
          <cell r="G23">
            <v>1899.789</v>
          </cell>
          <cell r="H23">
            <v>5857.253</v>
          </cell>
          <cell r="I23">
            <v>6173.421</v>
          </cell>
          <cell r="J23">
            <v>1696.045</v>
          </cell>
          <cell r="K23">
            <v>0</v>
          </cell>
          <cell r="L23">
            <v>23.206</v>
          </cell>
          <cell r="M23">
            <v>23.206</v>
          </cell>
          <cell r="N23">
            <v>1187.447</v>
          </cell>
          <cell r="O23">
            <v>1178.88</v>
          </cell>
          <cell r="P23">
            <v>180.538</v>
          </cell>
        </row>
        <row r="24">
          <cell r="E24">
            <v>2369.57</v>
          </cell>
          <cell r="F24">
            <v>1985.18</v>
          </cell>
          <cell r="G24">
            <v>85.247</v>
          </cell>
          <cell r="H24">
            <v>1661.49</v>
          </cell>
          <cell r="I24">
            <v>1040.902</v>
          </cell>
          <cell r="J24">
            <v>85.247</v>
          </cell>
          <cell r="N24">
            <v>708.08</v>
          </cell>
          <cell r="O24">
            <v>944.278</v>
          </cell>
        </row>
        <row r="25">
          <cell r="E25">
            <v>4675.13</v>
          </cell>
          <cell r="F25">
            <v>5390.327</v>
          </cell>
          <cell r="G25">
            <v>1814.542</v>
          </cell>
          <cell r="H25">
            <v>4195.763</v>
          </cell>
          <cell r="I25">
            <v>5132.519</v>
          </cell>
          <cell r="J25">
            <v>1610.798</v>
          </cell>
          <cell r="K25">
            <v>0</v>
          </cell>
          <cell r="L25">
            <v>23.206</v>
          </cell>
          <cell r="M25">
            <v>23.206</v>
          </cell>
          <cell r="N25">
            <v>479.367</v>
          </cell>
          <cell r="O25">
            <v>234.602</v>
          </cell>
          <cell r="P25">
            <v>180.538</v>
          </cell>
        </row>
        <row r="26">
          <cell r="E26">
            <v>4284.533</v>
          </cell>
          <cell r="F26">
            <v>5136.174</v>
          </cell>
          <cell r="G26">
            <v>1591.819</v>
          </cell>
          <cell r="H26">
            <v>4017.478</v>
          </cell>
          <cell r="I26">
            <v>4879.195</v>
          </cell>
          <cell r="J26">
            <v>1388.698</v>
          </cell>
          <cell r="K26">
            <v>0</v>
          </cell>
          <cell r="L26">
            <v>23.206</v>
          </cell>
          <cell r="M26">
            <v>23.206</v>
          </cell>
          <cell r="N26">
            <v>267.055</v>
          </cell>
          <cell r="O26">
            <v>233.773</v>
          </cell>
          <cell r="P26">
            <v>179.915</v>
          </cell>
        </row>
        <row r="27">
          <cell r="E27">
            <v>494.294</v>
          </cell>
          <cell r="F27">
            <v>639.475</v>
          </cell>
          <cell r="G27">
            <v>389.178</v>
          </cell>
          <cell r="H27">
            <v>473.89</v>
          </cell>
          <cell r="I27">
            <v>602.812</v>
          </cell>
          <cell r="J27">
            <v>352.78</v>
          </cell>
          <cell r="L27">
            <v>23.206</v>
          </cell>
          <cell r="M27">
            <v>23.206</v>
          </cell>
          <cell r="N27">
            <v>20.404</v>
          </cell>
          <cell r="O27">
            <v>13.457</v>
          </cell>
          <cell r="P27">
            <v>13.192</v>
          </cell>
        </row>
        <row r="28">
          <cell r="E28">
            <v>0</v>
          </cell>
          <cell r="F28">
            <v>504.736</v>
          </cell>
          <cell r="G28">
            <v>352.806</v>
          </cell>
          <cell r="I28">
            <v>472.574</v>
          </cell>
          <cell r="J28">
            <v>320.644</v>
          </cell>
          <cell r="L28">
            <v>23.206</v>
          </cell>
          <cell r="M28">
            <v>23.206</v>
          </cell>
          <cell r="O28">
            <v>8.956</v>
          </cell>
          <cell r="P28">
            <v>8.956</v>
          </cell>
        </row>
        <row r="29">
          <cell r="E29">
            <v>0</v>
          </cell>
          <cell r="F29">
            <v>82.728</v>
          </cell>
          <cell r="G29">
            <v>33.432</v>
          </cell>
          <cell r="I29">
            <v>78.42</v>
          </cell>
          <cell r="J29">
            <v>29.196</v>
          </cell>
          <cell r="O29">
            <v>4.308</v>
          </cell>
          <cell r="P29">
            <v>4.236</v>
          </cell>
        </row>
        <row r="30">
          <cell r="E30">
            <v>0</v>
          </cell>
          <cell r="F30">
            <v>52.011</v>
          </cell>
          <cell r="G30">
            <v>2.94</v>
          </cell>
          <cell r="I30">
            <v>51.818</v>
          </cell>
          <cell r="J30">
            <v>2.94</v>
          </cell>
          <cell r="L30">
            <v>0</v>
          </cell>
          <cell r="O30">
            <v>0.193</v>
          </cell>
          <cell r="P30">
            <v>0</v>
          </cell>
        </row>
        <row r="31">
          <cell r="E31">
            <v>425.452</v>
          </cell>
          <cell r="F31">
            <v>671.48</v>
          </cell>
          <cell r="G31">
            <v>156.441</v>
          </cell>
          <cell r="H31">
            <v>398.491</v>
          </cell>
          <cell r="I31">
            <v>657.2</v>
          </cell>
          <cell r="J31">
            <v>144.118</v>
          </cell>
          <cell r="L31">
            <v>0</v>
          </cell>
          <cell r="M31">
            <v>0</v>
          </cell>
          <cell r="N31">
            <v>26.961</v>
          </cell>
          <cell r="O31">
            <v>14.28</v>
          </cell>
          <cell r="P31">
            <v>12.323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671.48</v>
          </cell>
          <cell r="G33">
            <v>156.441</v>
          </cell>
          <cell r="I33">
            <v>657.2</v>
          </cell>
          <cell r="J33">
            <v>144.118</v>
          </cell>
          <cell r="O33">
            <v>14.28</v>
          </cell>
          <cell r="P33">
            <v>12.323</v>
          </cell>
        </row>
        <row r="34">
          <cell r="E34">
            <v>3364.787</v>
          </cell>
          <cell r="F34">
            <v>3825.219</v>
          </cell>
          <cell r="G34">
            <v>1046.2</v>
          </cell>
          <cell r="H34">
            <v>3145.097</v>
          </cell>
          <cell r="I34">
            <v>3619.183</v>
          </cell>
          <cell r="J34">
            <v>891.8</v>
          </cell>
          <cell r="N34">
            <v>219.69</v>
          </cell>
          <cell r="O34">
            <v>206.036</v>
          </cell>
          <cell r="P34">
            <v>154.4</v>
          </cell>
        </row>
        <row r="35">
          <cell r="F35">
            <v>3820.012</v>
          </cell>
          <cell r="G35">
            <v>1046.2</v>
          </cell>
          <cell r="I35">
            <v>3613.976</v>
          </cell>
          <cell r="J35">
            <v>891.8</v>
          </cell>
          <cell r="O35">
            <v>206.036</v>
          </cell>
          <cell r="P35">
            <v>154.4</v>
          </cell>
        </row>
        <row r="36">
          <cell r="E36">
            <v>0</v>
          </cell>
          <cell r="F36">
            <v>3072.011</v>
          </cell>
          <cell r="G36">
            <v>987.721</v>
          </cell>
          <cell r="I36">
            <v>2884.871</v>
          </cell>
          <cell r="J36">
            <v>848.48</v>
          </cell>
          <cell r="O36">
            <v>187.14</v>
          </cell>
          <cell r="P36">
            <v>139.241</v>
          </cell>
        </row>
        <row r="37">
          <cell r="E37">
            <v>0</v>
          </cell>
          <cell r="F37">
            <v>748.001</v>
          </cell>
          <cell r="G37">
            <v>58.479</v>
          </cell>
          <cell r="I37">
            <v>729.105</v>
          </cell>
          <cell r="J37">
            <v>43.32</v>
          </cell>
          <cell r="O37">
            <v>18.896</v>
          </cell>
          <cell r="P37">
            <v>15.159</v>
          </cell>
        </row>
        <row r="38">
          <cell r="F38">
            <v>5.207</v>
          </cell>
          <cell r="G38">
            <v>0</v>
          </cell>
          <cell r="I38">
            <v>5.207</v>
          </cell>
        </row>
        <row r="39">
          <cell r="E39">
            <v>390.597</v>
          </cell>
          <cell r="F39">
            <v>254.153</v>
          </cell>
          <cell r="G39">
            <v>222.723</v>
          </cell>
          <cell r="H39">
            <v>178.285</v>
          </cell>
          <cell r="I39">
            <v>253.324</v>
          </cell>
          <cell r="J39">
            <v>222.1</v>
          </cell>
          <cell r="K39">
            <v>0</v>
          </cell>
          <cell r="L39">
            <v>0</v>
          </cell>
          <cell r="M39">
            <v>0</v>
          </cell>
          <cell r="N39">
            <v>212.312</v>
          </cell>
          <cell r="O39">
            <v>0.829</v>
          </cell>
          <cell r="P39">
            <v>0.623</v>
          </cell>
        </row>
        <row r="40">
          <cell r="E40">
            <v>282.94</v>
          </cell>
          <cell r="F40">
            <v>149.799</v>
          </cell>
          <cell r="G40">
            <v>148.485</v>
          </cell>
          <cell r="H40">
            <v>72.789</v>
          </cell>
          <cell r="I40">
            <v>149.674</v>
          </cell>
          <cell r="J40">
            <v>148.36</v>
          </cell>
          <cell r="K40">
            <v>0</v>
          </cell>
          <cell r="L40">
            <v>0</v>
          </cell>
          <cell r="M40">
            <v>0</v>
          </cell>
          <cell r="N40">
            <v>210.151</v>
          </cell>
          <cell r="O40">
            <v>0.125</v>
          </cell>
          <cell r="P40">
            <v>0.125</v>
          </cell>
        </row>
        <row r="41">
          <cell r="E41">
            <v>0</v>
          </cell>
          <cell r="F41">
            <v>0</v>
          </cell>
          <cell r="G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E42">
            <v>282.94</v>
          </cell>
          <cell r="F42">
            <v>149.799</v>
          </cell>
          <cell r="G42">
            <v>148.485</v>
          </cell>
          <cell r="H42">
            <v>72.789</v>
          </cell>
          <cell r="I42">
            <v>149.674</v>
          </cell>
          <cell r="J42">
            <v>148.36</v>
          </cell>
          <cell r="N42">
            <v>210.151</v>
          </cell>
          <cell r="O42">
            <v>0.125</v>
          </cell>
          <cell r="P42">
            <v>0.125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30.332</v>
          </cell>
          <cell r="F44">
            <v>55.709</v>
          </cell>
          <cell r="G44">
            <v>37.535</v>
          </cell>
          <cell r="H44">
            <v>30.107</v>
          </cell>
          <cell r="I44">
            <v>55.378</v>
          </cell>
          <cell r="J44">
            <v>37.41</v>
          </cell>
          <cell r="K44">
            <v>0</v>
          </cell>
          <cell r="L44">
            <v>0</v>
          </cell>
          <cell r="M44">
            <v>0</v>
          </cell>
          <cell r="N44">
            <v>0.225</v>
          </cell>
          <cell r="O44">
            <v>0.331</v>
          </cell>
          <cell r="P44">
            <v>0.125</v>
          </cell>
        </row>
        <row r="45">
          <cell r="E45">
            <v>20.785</v>
          </cell>
          <cell r="F45">
            <v>18.174</v>
          </cell>
          <cell r="G45">
            <v>0</v>
          </cell>
          <cell r="H45">
            <v>20.579</v>
          </cell>
          <cell r="I45">
            <v>17.968</v>
          </cell>
          <cell r="N45">
            <v>0.206</v>
          </cell>
          <cell r="O45">
            <v>0.206</v>
          </cell>
        </row>
        <row r="46">
          <cell r="E46">
            <v>9.547</v>
          </cell>
          <cell r="F46">
            <v>37.535</v>
          </cell>
          <cell r="G46">
            <v>37.535</v>
          </cell>
          <cell r="H46">
            <v>9.528</v>
          </cell>
          <cell r="I46">
            <v>37.41</v>
          </cell>
          <cell r="J46">
            <v>37.41</v>
          </cell>
          <cell r="N46">
            <v>0.019</v>
          </cell>
          <cell r="O46">
            <v>0.125</v>
          </cell>
          <cell r="P46">
            <v>0.125</v>
          </cell>
        </row>
        <row r="47">
          <cell r="E47">
            <v>65.452</v>
          </cell>
          <cell r="F47">
            <v>41.073</v>
          </cell>
          <cell r="G47">
            <v>29.131</v>
          </cell>
          <cell r="H47">
            <v>63.635</v>
          </cell>
          <cell r="I47">
            <v>40.762</v>
          </cell>
          <cell r="J47">
            <v>28.82</v>
          </cell>
          <cell r="K47">
            <v>0</v>
          </cell>
          <cell r="L47">
            <v>0</v>
          </cell>
          <cell r="M47">
            <v>0</v>
          </cell>
          <cell r="N47">
            <v>1.817</v>
          </cell>
          <cell r="O47">
            <v>0.311</v>
          </cell>
          <cell r="P47">
            <v>0.311</v>
          </cell>
        </row>
        <row r="48">
          <cell r="E48">
            <v>40.775</v>
          </cell>
          <cell r="F48">
            <v>31.403</v>
          </cell>
          <cell r="G48">
            <v>28.882</v>
          </cell>
          <cell r="H48">
            <v>40.539</v>
          </cell>
          <cell r="I48">
            <v>31.341</v>
          </cell>
          <cell r="J48">
            <v>28.82</v>
          </cell>
          <cell r="N48">
            <v>0.236</v>
          </cell>
          <cell r="O48">
            <v>0.062</v>
          </cell>
          <cell r="P48">
            <v>0.062</v>
          </cell>
        </row>
        <row r="49">
          <cell r="E49">
            <v>13.851</v>
          </cell>
          <cell r="F49">
            <v>0</v>
          </cell>
          <cell r="G49">
            <v>0</v>
          </cell>
          <cell r="H49">
            <v>12.586</v>
          </cell>
          <cell r="I49">
            <v>0</v>
          </cell>
          <cell r="J49">
            <v>0</v>
          </cell>
          <cell r="N49">
            <v>1.265</v>
          </cell>
          <cell r="O49">
            <v>0</v>
          </cell>
          <cell r="P49">
            <v>0</v>
          </cell>
        </row>
        <row r="50">
          <cell r="E50">
            <v>10.826</v>
          </cell>
          <cell r="F50">
            <v>9.67</v>
          </cell>
          <cell r="G50">
            <v>0.249</v>
          </cell>
          <cell r="H50">
            <v>10.51</v>
          </cell>
          <cell r="I50">
            <v>9.421</v>
          </cell>
          <cell r="J50">
            <v>0</v>
          </cell>
          <cell r="N50">
            <v>0.316</v>
          </cell>
          <cell r="O50">
            <v>0.249</v>
          </cell>
          <cell r="P50">
            <v>0.249</v>
          </cell>
        </row>
        <row r="51">
          <cell r="E51">
            <v>11.873</v>
          </cell>
          <cell r="F51">
            <v>7.572</v>
          </cell>
          <cell r="G51">
            <v>7.572</v>
          </cell>
          <cell r="H51">
            <v>11.754</v>
          </cell>
          <cell r="I51">
            <v>7.51</v>
          </cell>
          <cell r="J51">
            <v>7.51</v>
          </cell>
          <cell r="N51">
            <v>0.119</v>
          </cell>
          <cell r="O51">
            <v>0.062</v>
          </cell>
          <cell r="P51">
            <v>0.062</v>
          </cell>
        </row>
        <row r="52">
          <cell r="F52">
            <v>0</v>
          </cell>
          <cell r="G52">
            <v>0</v>
          </cell>
          <cell r="I52">
            <v>0</v>
          </cell>
          <cell r="J52">
            <v>0</v>
          </cell>
          <cell r="O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H79"/>
  <sheetViews>
    <sheetView showZeros="0" zoomScalePageLayoutView="0" workbookViewId="0" topLeftCell="A1">
      <selection activeCell="W24" sqref="W24"/>
    </sheetView>
  </sheetViews>
  <sheetFormatPr defaultColWidth="9.140625" defaultRowHeight="12.75" outlineLevelRow="1"/>
  <cols>
    <col min="1" max="1" width="9.421875" style="1" bestFit="1" customWidth="1"/>
    <col min="2" max="3" width="9.140625" style="1" customWidth="1"/>
    <col min="4" max="4" width="11.00390625" style="1" customWidth="1"/>
    <col min="5" max="6" width="10.140625" style="1" customWidth="1"/>
    <col min="7" max="7" width="10.7109375" style="1" customWidth="1"/>
    <col min="8" max="8" width="10.421875" style="1" customWidth="1"/>
    <col min="9" max="10" width="10.57421875" style="3" customWidth="1"/>
    <col min="11" max="13" width="9.8515625" style="3" customWidth="1"/>
    <col min="14" max="14" width="9.7109375" style="1" bestFit="1" customWidth="1"/>
    <col min="15" max="15" width="9.28125" style="3" bestFit="1" customWidth="1"/>
    <col min="16" max="16" width="10.00390625" style="3" customWidth="1"/>
    <col min="17" max="17" width="9.140625" style="3" customWidth="1"/>
    <col min="18" max="18" width="11.57421875" style="3" customWidth="1"/>
    <col min="19" max="112" width="9.140625" style="3" customWidth="1"/>
    <col min="113" max="16384" width="9.140625" style="1" customWidth="1"/>
  </cols>
  <sheetData>
    <row r="1" spans="9:16" ht="12">
      <c r="I1" s="2"/>
      <c r="J1" s="2" t="s">
        <v>0</v>
      </c>
      <c r="K1" s="2"/>
      <c r="L1" s="2"/>
      <c r="M1" s="2"/>
      <c r="N1" s="2"/>
      <c r="O1" s="2"/>
      <c r="P1" s="2"/>
    </row>
    <row r="2" spans="6:17" ht="12.75" customHeight="1">
      <c r="F2" s="2"/>
      <c r="G2" s="2"/>
      <c r="I2" s="2"/>
      <c r="J2" s="2" t="s">
        <v>71</v>
      </c>
      <c r="K2" s="2"/>
      <c r="L2" s="2"/>
      <c r="M2" s="2"/>
      <c r="N2" s="2"/>
      <c r="O2" s="2"/>
      <c r="P2" s="2"/>
      <c r="Q2" s="4"/>
    </row>
    <row r="3" spans="6:17" ht="12.75" customHeight="1">
      <c r="F3" s="2"/>
      <c r="G3" s="2"/>
      <c r="I3" s="2"/>
      <c r="J3" s="2" t="s">
        <v>1</v>
      </c>
      <c r="K3" s="2"/>
      <c r="L3" s="2"/>
      <c r="M3" s="2"/>
      <c r="N3" s="2"/>
      <c r="O3" s="2"/>
      <c r="P3" s="2"/>
      <c r="Q3" s="4"/>
    </row>
    <row r="4" spans="9:17" ht="12">
      <c r="I4" s="2"/>
      <c r="J4" s="2" t="s">
        <v>72</v>
      </c>
      <c r="K4" s="2"/>
      <c r="L4" s="2"/>
      <c r="M4" s="2"/>
      <c r="N4" s="2"/>
      <c r="O4" s="2"/>
      <c r="P4" s="2"/>
      <c r="Q4" s="4"/>
    </row>
    <row r="5" spans="16:17" ht="12">
      <c r="P5" s="4"/>
      <c r="Q5" s="4"/>
    </row>
    <row r="6" spans="1:17" ht="14.25" customHeight="1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4"/>
      <c r="Q6" s="4"/>
    </row>
    <row r="7" spans="1:17" ht="12.75" customHeight="1">
      <c r="A7" s="60" t="s">
        <v>73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"/>
      <c r="Q7" s="4"/>
    </row>
    <row r="8" spans="9:17" ht="12">
      <c r="I8" s="1"/>
      <c r="J8" s="1"/>
      <c r="K8" s="1"/>
      <c r="L8" s="1"/>
      <c r="M8" s="1"/>
      <c r="O8" s="1"/>
      <c r="P8" s="4"/>
      <c r="Q8" s="5"/>
    </row>
    <row r="9" spans="8:17" ht="12">
      <c r="H9" s="3"/>
      <c r="N9" s="3"/>
      <c r="P9" s="4"/>
      <c r="Q9" s="4"/>
    </row>
    <row r="10" spans="1:17" ht="12.75">
      <c r="A10" s="6"/>
      <c r="B10" s="53" t="s">
        <v>3</v>
      </c>
      <c r="C10" s="53"/>
      <c r="D10" s="53"/>
      <c r="E10" s="62" t="s">
        <v>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5"/>
    </row>
    <row r="11" spans="1:17" ht="12">
      <c r="A11" s="8" t="s">
        <v>5</v>
      </c>
      <c r="B11" s="53"/>
      <c r="C11" s="53"/>
      <c r="D11" s="53"/>
      <c r="E11" s="61" t="s">
        <v>6</v>
      </c>
      <c r="F11" s="61"/>
      <c r="G11" s="61"/>
      <c r="H11" s="61" t="s">
        <v>7</v>
      </c>
      <c r="I11" s="61"/>
      <c r="J11" s="61"/>
      <c r="K11" s="61"/>
      <c r="L11" s="61"/>
      <c r="M11" s="61"/>
      <c r="N11" s="61"/>
      <c r="O11" s="61"/>
      <c r="P11" s="61"/>
      <c r="Q11" s="4"/>
    </row>
    <row r="12" spans="1:17" ht="12">
      <c r="A12" s="8" t="s">
        <v>8</v>
      </c>
      <c r="B12" s="53"/>
      <c r="C12" s="53"/>
      <c r="D12" s="53"/>
      <c r="E12" s="61" t="s">
        <v>9</v>
      </c>
      <c r="F12" s="61"/>
      <c r="G12" s="61"/>
      <c r="H12" s="61" t="s">
        <v>10</v>
      </c>
      <c r="I12" s="61"/>
      <c r="J12" s="61"/>
      <c r="K12" s="63" t="s">
        <v>11</v>
      </c>
      <c r="L12" s="64"/>
      <c r="M12" s="65"/>
      <c r="N12" s="61" t="s">
        <v>12</v>
      </c>
      <c r="O12" s="61"/>
      <c r="P12" s="61"/>
      <c r="Q12" s="4"/>
    </row>
    <row r="13" spans="1:17" ht="33" customHeight="1">
      <c r="A13" s="8"/>
      <c r="B13" s="53"/>
      <c r="C13" s="53"/>
      <c r="D13" s="53"/>
      <c r="E13" s="7" t="s">
        <v>13</v>
      </c>
      <c r="F13" s="7" t="s">
        <v>14</v>
      </c>
      <c r="G13" s="9" t="s">
        <v>15</v>
      </c>
      <c r="H13" s="7" t="s">
        <v>13</v>
      </c>
      <c r="I13" s="7" t="s">
        <v>14</v>
      </c>
      <c r="J13" s="9" t="s">
        <v>15</v>
      </c>
      <c r="K13" s="7" t="s">
        <v>13</v>
      </c>
      <c r="L13" s="10" t="s">
        <v>14</v>
      </c>
      <c r="M13" s="9" t="s">
        <v>15</v>
      </c>
      <c r="N13" s="7" t="s">
        <v>13</v>
      </c>
      <c r="O13" s="7" t="s">
        <v>14</v>
      </c>
      <c r="P13" s="9" t="s">
        <v>15</v>
      </c>
      <c r="Q13" s="4"/>
    </row>
    <row r="14" spans="1:17" ht="12">
      <c r="A14" s="8">
        <v>1</v>
      </c>
      <c r="B14" s="53">
        <v>2</v>
      </c>
      <c r="C14" s="53"/>
      <c r="D14" s="53"/>
      <c r="E14" s="8">
        <v>3</v>
      </c>
      <c r="F14" s="8">
        <v>4</v>
      </c>
      <c r="G14" s="8"/>
      <c r="H14" s="8">
        <v>5</v>
      </c>
      <c r="I14" s="11">
        <v>6</v>
      </c>
      <c r="J14" s="11"/>
      <c r="K14" s="11"/>
      <c r="L14" s="11"/>
      <c r="M14" s="11"/>
      <c r="N14" s="8">
        <v>7</v>
      </c>
      <c r="O14" s="11">
        <v>8</v>
      </c>
      <c r="P14" s="11"/>
      <c r="Q14" s="4"/>
    </row>
    <row r="15" spans="1:112" ht="12">
      <c r="A15" s="12">
        <v>1</v>
      </c>
      <c r="B15" s="52" t="s">
        <v>16</v>
      </c>
      <c r="C15" s="52"/>
      <c r="D15" s="52"/>
      <c r="E15" s="14">
        <f aca="true" t="shared" si="0" ref="E15:P15">E17</f>
        <v>8681.29</v>
      </c>
      <c r="F15" s="15">
        <f t="shared" si="0"/>
        <v>8067.089999999999</v>
      </c>
      <c r="G15" s="15">
        <f t="shared" si="0"/>
        <v>2102.9700000000003</v>
      </c>
      <c r="H15" s="14">
        <f t="shared" si="0"/>
        <v>7448.637000000001</v>
      </c>
      <c r="I15" s="15">
        <f t="shared" si="0"/>
        <v>6840.11</v>
      </c>
      <c r="J15" s="15">
        <f t="shared" si="0"/>
        <v>1906.9850000000001</v>
      </c>
      <c r="K15" s="14">
        <f t="shared" si="0"/>
        <v>0</v>
      </c>
      <c r="L15" s="15">
        <f t="shared" si="0"/>
        <v>18.37</v>
      </c>
      <c r="M15" s="15">
        <f t="shared" si="0"/>
        <v>18.37</v>
      </c>
      <c r="N15" s="14">
        <f t="shared" si="0"/>
        <v>1232.652</v>
      </c>
      <c r="O15" s="15">
        <f t="shared" si="0"/>
        <v>1208.61</v>
      </c>
      <c r="P15" s="15">
        <f t="shared" si="0"/>
        <v>177.61500000000004</v>
      </c>
      <c r="Q15" s="16"/>
      <c r="DH15" s="1"/>
    </row>
    <row r="16" spans="1:17" ht="12">
      <c r="A16" s="12">
        <v>2</v>
      </c>
      <c r="B16" s="52" t="s">
        <v>17</v>
      </c>
      <c r="C16" s="52"/>
      <c r="D16" s="52"/>
      <c r="E16" s="14">
        <v>0</v>
      </c>
      <c r="F16" s="15">
        <f>I16+O16</f>
        <v>0</v>
      </c>
      <c r="G16" s="15"/>
      <c r="H16" s="17"/>
      <c r="I16" s="15"/>
      <c r="J16" s="15"/>
      <c r="K16" s="17"/>
      <c r="L16" s="15"/>
      <c r="M16" s="15"/>
      <c r="N16" s="17"/>
      <c r="O16" s="15">
        <v>0</v>
      </c>
      <c r="P16" s="15"/>
      <c r="Q16" s="16"/>
    </row>
    <row r="17" spans="1:112" s="21" customFormat="1" ht="12">
      <c r="A17" s="18">
        <v>3</v>
      </c>
      <c r="B17" s="57" t="s">
        <v>18</v>
      </c>
      <c r="C17" s="57"/>
      <c r="D17" s="57"/>
      <c r="E17" s="19">
        <f>H17+N17+K17+0.001</f>
        <v>8681.29</v>
      </c>
      <c r="F17" s="19">
        <f>I17+O17+L17</f>
        <v>8067.089999999999</v>
      </c>
      <c r="G17" s="19">
        <f>J17+P17+M17</f>
        <v>2102.9700000000003</v>
      </c>
      <c r="H17" s="19">
        <f aca="true" t="shared" si="1" ref="H17:P17">H23+H19</f>
        <v>7448.637000000001</v>
      </c>
      <c r="I17" s="19">
        <f t="shared" si="1"/>
        <v>6840.11</v>
      </c>
      <c r="J17" s="19">
        <f t="shared" si="1"/>
        <v>1906.9850000000001</v>
      </c>
      <c r="K17" s="19">
        <f t="shared" si="1"/>
        <v>0</v>
      </c>
      <c r="L17" s="19">
        <f t="shared" si="1"/>
        <v>18.37</v>
      </c>
      <c r="M17" s="19">
        <f t="shared" si="1"/>
        <v>18.37</v>
      </c>
      <c r="N17" s="19">
        <f t="shared" si="1"/>
        <v>1232.652</v>
      </c>
      <c r="O17" s="19">
        <f t="shared" si="1"/>
        <v>1208.61</v>
      </c>
      <c r="P17" s="19">
        <f t="shared" si="1"/>
        <v>177.61500000000004</v>
      </c>
      <c r="Q17" s="5"/>
      <c r="R17" s="2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</row>
    <row r="18" spans="1:18" ht="12">
      <c r="A18" s="12"/>
      <c r="B18" s="52" t="s">
        <v>19</v>
      </c>
      <c r="C18" s="52"/>
      <c r="D18" s="52"/>
      <c r="E18" s="14">
        <f>H18+N18</f>
        <v>0</v>
      </c>
      <c r="F18" s="15">
        <f>I18+O18</f>
        <v>0</v>
      </c>
      <c r="G18" s="15"/>
      <c r="H18" s="17"/>
      <c r="I18" s="15"/>
      <c r="J18" s="15"/>
      <c r="K18" s="17"/>
      <c r="L18" s="15"/>
      <c r="M18" s="15"/>
      <c r="N18" s="17"/>
      <c r="O18" s="15"/>
      <c r="P18" s="15"/>
      <c r="Q18" s="5"/>
      <c r="R18" s="5"/>
    </row>
    <row r="19" spans="1:112" s="21" customFormat="1" ht="12">
      <c r="A19" s="18" t="s">
        <v>20</v>
      </c>
      <c r="B19" s="57" t="s">
        <v>21</v>
      </c>
      <c r="C19" s="57"/>
      <c r="D19" s="57"/>
      <c r="E19" s="19">
        <f aca="true" t="shared" si="2" ref="E19:E34">H19+N19+K19</f>
        <v>303.70799999999997</v>
      </c>
      <c r="F19" s="19">
        <f>I19+O19</f>
        <v>171.44310000000002</v>
      </c>
      <c r="G19" s="19">
        <f>J19+P19</f>
        <v>99.992</v>
      </c>
      <c r="H19" s="19">
        <f>H20+H21+H22</f>
        <v>292.731</v>
      </c>
      <c r="I19" s="19">
        <f>I20+I21+I22</f>
        <v>162.55710000000002</v>
      </c>
      <c r="J19" s="19">
        <f>J22</f>
        <v>99.93</v>
      </c>
      <c r="K19" s="19">
        <f aca="true" t="shared" si="3" ref="K19:P19">K20+K21+K22</f>
        <v>0</v>
      </c>
      <c r="L19" s="19">
        <f t="shared" si="3"/>
        <v>0</v>
      </c>
      <c r="M19" s="19">
        <f t="shared" si="3"/>
        <v>0</v>
      </c>
      <c r="N19" s="19">
        <f t="shared" si="3"/>
        <v>10.977</v>
      </c>
      <c r="O19" s="19">
        <f t="shared" si="3"/>
        <v>8.886</v>
      </c>
      <c r="P19" s="19">
        <f t="shared" si="3"/>
        <v>0.062</v>
      </c>
      <c r="Q19" s="4"/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0" spans="1:26" ht="12.75" customHeight="1">
      <c r="A20" s="12"/>
      <c r="B20" s="13" t="s">
        <v>22</v>
      </c>
      <c r="C20" s="13"/>
      <c r="D20" s="13"/>
      <c r="E20" s="14">
        <f t="shared" si="2"/>
        <v>0.984</v>
      </c>
      <c r="F20" s="15">
        <f>I20+O20+L20</f>
        <v>0.062</v>
      </c>
      <c r="G20" s="15">
        <f>J20+P20</f>
        <v>0.062</v>
      </c>
      <c r="H20" s="17">
        <v>0</v>
      </c>
      <c r="I20" s="15"/>
      <c r="J20" s="15"/>
      <c r="K20" s="17"/>
      <c r="L20" s="15"/>
      <c r="M20" s="15"/>
      <c r="N20" s="22">
        <v>0.984</v>
      </c>
      <c r="O20" s="15">
        <v>0.062</v>
      </c>
      <c r="P20" s="15">
        <f>O20</f>
        <v>0.062</v>
      </c>
      <c r="Q20" s="4"/>
      <c r="R20" s="23" t="s">
        <v>23</v>
      </c>
      <c r="S20" s="23"/>
      <c r="T20" s="23"/>
      <c r="U20" s="23"/>
      <c r="V20" s="23"/>
      <c r="W20" s="23"/>
      <c r="X20" s="23"/>
      <c r="Y20" s="23"/>
      <c r="Z20" s="23"/>
    </row>
    <row r="21" spans="1:27" ht="12">
      <c r="A21" s="12"/>
      <c r="B21" s="13" t="s">
        <v>24</v>
      </c>
      <c r="C21" s="13"/>
      <c r="D21" s="13"/>
      <c r="E21" s="14">
        <f t="shared" si="2"/>
        <v>0</v>
      </c>
      <c r="F21" s="15">
        <f>I21+O21+L21</f>
        <v>0</v>
      </c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4"/>
      <c r="R21" s="23"/>
      <c r="S21" s="23"/>
      <c r="T21" s="23"/>
      <c r="U21" s="23"/>
      <c r="V21" s="23"/>
      <c r="W21" s="23"/>
      <c r="X21" s="23"/>
      <c r="Y21" s="23"/>
      <c r="Z21" s="23"/>
      <c r="AA21" s="4"/>
    </row>
    <row r="22" spans="1:27" ht="12">
      <c r="A22" s="12"/>
      <c r="B22" s="13" t="s">
        <v>25</v>
      </c>
      <c r="C22" s="13"/>
      <c r="D22" s="13"/>
      <c r="E22" s="14">
        <f t="shared" si="2"/>
        <v>302.724</v>
      </c>
      <c r="F22" s="15">
        <f>I22+O22+L22</f>
        <v>171.38110000000003</v>
      </c>
      <c r="G22" s="15">
        <f>J22+P22</f>
        <v>99.93</v>
      </c>
      <c r="H22" s="22">
        <v>292.731</v>
      </c>
      <c r="I22" s="15">
        <f>7.801+J22+I25*0.01</f>
        <v>162.55710000000002</v>
      </c>
      <c r="J22" s="15">
        <f>57.26+42.67</f>
        <v>99.93</v>
      </c>
      <c r="K22" s="17"/>
      <c r="L22" s="15"/>
      <c r="M22" s="15"/>
      <c r="N22" s="22">
        <v>9.993</v>
      </c>
      <c r="O22" s="24">
        <v>8.824</v>
      </c>
      <c r="P22" s="15"/>
      <c r="Q22" s="4"/>
      <c r="R22" s="23"/>
      <c r="S22" s="23"/>
      <c r="T22" s="23"/>
      <c r="U22" s="23"/>
      <c r="V22" s="23"/>
      <c r="W22" s="23"/>
      <c r="X22" s="23"/>
      <c r="Y22" s="23"/>
      <c r="Z22" s="23"/>
      <c r="AA22" s="4"/>
    </row>
    <row r="23" spans="1:112" s="21" customFormat="1" ht="12">
      <c r="A23" s="18">
        <v>4</v>
      </c>
      <c r="B23" s="57" t="s">
        <v>26</v>
      </c>
      <c r="C23" s="57"/>
      <c r="D23" s="57"/>
      <c r="E23" s="19">
        <f t="shared" si="2"/>
        <v>8377.581</v>
      </c>
      <c r="F23" s="19">
        <f>I23+O23+L23</f>
        <v>7895.6469</v>
      </c>
      <c r="G23" s="19">
        <f>J23+P23+M23</f>
        <v>2002.978</v>
      </c>
      <c r="H23" s="19">
        <f aca="true" t="shared" si="4" ref="H23:P23">H25+H24</f>
        <v>7155.906000000001</v>
      </c>
      <c r="I23" s="19">
        <f t="shared" si="4"/>
        <v>6677.5529</v>
      </c>
      <c r="J23" s="19">
        <f t="shared" si="4"/>
        <v>1807.055</v>
      </c>
      <c r="K23" s="19">
        <f t="shared" si="4"/>
        <v>0</v>
      </c>
      <c r="L23" s="19">
        <f t="shared" si="4"/>
        <v>18.37</v>
      </c>
      <c r="M23" s="19">
        <f t="shared" si="4"/>
        <v>18.37</v>
      </c>
      <c r="N23" s="19">
        <f t="shared" si="4"/>
        <v>1221.675</v>
      </c>
      <c r="O23" s="19">
        <f t="shared" si="4"/>
        <v>1199.724</v>
      </c>
      <c r="P23" s="19">
        <f t="shared" si="4"/>
        <v>177.55300000000003</v>
      </c>
      <c r="Q23" s="5"/>
      <c r="R23" s="23"/>
      <c r="S23" s="23"/>
      <c r="T23" s="23"/>
      <c r="U23" s="23"/>
      <c r="V23" s="23"/>
      <c r="W23" s="23"/>
      <c r="X23" s="23"/>
      <c r="Y23" s="23"/>
      <c r="Z23" s="23"/>
      <c r="AA23" s="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</row>
    <row r="24" spans="1:112" s="30" customFormat="1" ht="12">
      <c r="A24" s="25" t="s">
        <v>27</v>
      </c>
      <c r="B24" s="58" t="s">
        <v>28</v>
      </c>
      <c r="C24" s="58"/>
      <c r="D24" s="58"/>
      <c r="E24" s="27">
        <f t="shared" si="2"/>
        <v>2652.63</v>
      </c>
      <c r="F24" s="27">
        <f>I24+O24+L24</f>
        <v>2151.257899999999</v>
      </c>
      <c r="G24" s="27">
        <f>J24+P24</f>
        <v>122.564</v>
      </c>
      <c r="H24" s="28">
        <v>1907.48</v>
      </c>
      <c r="I24" s="27">
        <f>6858.48-I25-I19-L23</f>
        <v>1194.942899999999</v>
      </c>
      <c r="J24" s="27">
        <v>122.564</v>
      </c>
      <c r="K24" s="27"/>
      <c r="L24" s="27"/>
      <c r="M24" s="27"/>
      <c r="N24" s="28">
        <v>745.15</v>
      </c>
      <c r="O24" s="27">
        <f>1208.61-O25-O19</f>
        <v>956.3149999999999</v>
      </c>
      <c r="P24" s="27"/>
      <c r="Q24" s="29"/>
      <c r="R24" s="23"/>
      <c r="S24" s="23"/>
      <c r="T24" s="23"/>
      <c r="U24" s="23"/>
      <c r="V24" s="23"/>
      <c r="W24" s="23"/>
      <c r="X24" s="23"/>
      <c r="Y24" s="23"/>
      <c r="Z24" s="23"/>
      <c r="AA24" s="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</row>
    <row r="25" spans="1:112" s="30" customFormat="1" ht="12">
      <c r="A25" s="25" t="s">
        <v>29</v>
      </c>
      <c r="B25" s="58" t="s">
        <v>30</v>
      </c>
      <c r="C25" s="58"/>
      <c r="D25" s="58"/>
      <c r="E25" s="27">
        <f t="shared" si="2"/>
        <v>5724.951</v>
      </c>
      <c r="F25" s="27">
        <f>I25+L25+O25</f>
        <v>5744.389</v>
      </c>
      <c r="G25" s="27">
        <f aca="true" t="shared" si="5" ref="G25:G38">J25+P25+M25</f>
        <v>1880.414</v>
      </c>
      <c r="H25" s="27">
        <f aca="true" t="shared" si="6" ref="H25:P25">H26+H39</f>
        <v>5248.426</v>
      </c>
      <c r="I25" s="27">
        <f t="shared" si="6"/>
        <v>5482.610000000001</v>
      </c>
      <c r="J25" s="27">
        <f t="shared" si="6"/>
        <v>1684.491</v>
      </c>
      <c r="K25" s="27">
        <f t="shared" si="6"/>
        <v>0</v>
      </c>
      <c r="L25" s="27">
        <f t="shared" si="6"/>
        <v>18.37</v>
      </c>
      <c r="M25" s="27">
        <f t="shared" si="6"/>
        <v>18.37</v>
      </c>
      <c r="N25" s="27">
        <f t="shared" si="6"/>
        <v>476.525</v>
      </c>
      <c r="O25" s="27">
        <f t="shared" si="6"/>
        <v>243.409</v>
      </c>
      <c r="P25" s="27">
        <f t="shared" si="6"/>
        <v>177.55300000000003</v>
      </c>
      <c r="Q25" s="31"/>
      <c r="R25" s="23"/>
      <c r="S25" s="23" t="s">
        <v>31</v>
      </c>
      <c r="T25" s="23"/>
      <c r="U25" s="23"/>
      <c r="V25" s="23"/>
      <c r="W25" s="23"/>
      <c r="X25" s="23"/>
      <c r="Y25" s="23"/>
      <c r="Z25" s="23"/>
      <c r="AA25" s="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</row>
    <row r="26" spans="1:112" s="30" customFormat="1" ht="12">
      <c r="A26" s="25" t="s">
        <v>32</v>
      </c>
      <c r="B26" s="26" t="s">
        <v>33</v>
      </c>
      <c r="C26" s="26"/>
      <c r="D26" s="26"/>
      <c r="E26" s="27">
        <f t="shared" si="2"/>
        <v>5267.954000000001</v>
      </c>
      <c r="F26" s="27">
        <f aca="true" t="shared" si="7" ref="F26:F52">I26+O26+L26</f>
        <v>5544.834000000001</v>
      </c>
      <c r="G26" s="27">
        <f t="shared" si="5"/>
        <v>1732.8429999999998</v>
      </c>
      <c r="H26" s="27">
        <f aca="true" t="shared" si="8" ref="H26:P26">H27+H31+H34</f>
        <v>5023.0830000000005</v>
      </c>
      <c r="I26" s="27">
        <f t="shared" si="8"/>
        <v>5293.029</v>
      </c>
      <c r="J26" s="27">
        <f t="shared" si="8"/>
        <v>1537.231</v>
      </c>
      <c r="K26" s="27">
        <f t="shared" si="8"/>
        <v>0</v>
      </c>
      <c r="L26" s="27">
        <f t="shared" si="8"/>
        <v>18.37</v>
      </c>
      <c r="M26" s="27">
        <f t="shared" si="8"/>
        <v>18.37</v>
      </c>
      <c r="N26" s="27">
        <f t="shared" si="8"/>
        <v>244.871</v>
      </c>
      <c r="O26" s="27">
        <f t="shared" si="8"/>
        <v>233.435</v>
      </c>
      <c r="P26" s="27">
        <f t="shared" si="8"/>
        <v>177.24200000000002</v>
      </c>
      <c r="Q26" s="5"/>
      <c r="R26" s="23"/>
      <c r="S26" s="23"/>
      <c r="T26" s="23"/>
      <c r="U26" s="23"/>
      <c r="V26" s="23"/>
      <c r="W26" s="23"/>
      <c r="X26" s="23"/>
      <c r="Y26" s="23"/>
      <c r="Z26" s="23"/>
      <c r="AA26" s="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</row>
    <row r="27" spans="1:27" ht="12">
      <c r="A27" s="12" t="s">
        <v>34</v>
      </c>
      <c r="B27" s="6" t="s">
        <v>35</v>
      </c>
      <c r="C27" s="6"/>
      <c r="D27" s="6"/>
      <c r="E27" s="14">
        <f t="shared" si="2"/>
        <v>713.344</v>
      </c>
      <c r="F27" s="15">
        <f t="shared" si="7"/>
        <v>1149.098</v>
      </c>
      <c r="G27" s="15">
        <f t="shared" si="5"/>
        <v>879.189</v>
      </c>
      <c r="H27" s="22">
        <v>688.166</v>
      </c>
      <c r="I27" s="15">
        <f>I28+I29+I30</f>
        <v>1112.614</v>
      </c>
      <c r="J27" s="15">
        <f>J28+J29+J30</f>
        <v>843.187</v>
      </c>
      <c r="K27" s="32"/>
      <c r="L27" s="15">
        <f>L28+L29+L30</f>
        <v>18.37</v>
      </c>
      <c r="M27" s="15">
        <f>M28+M29+M30</f>
        <v>18.37</v>
      </c>
      <c r="N27" s="22">
        <v>25.178</v>
      </c>
      <c r="O27" s="15">
        <f>O28+O29+O30</f>
        <v>18.114</v>
      </c>
      <c r="P27" s="15">
        <f>P28+P29+P30</f>
        <v>17.632</v>
      </c>
      <c r="Q27" s="31"/>
      <c r="R27" s="23"/>
      <c r="S27" s="23"/>
      <c r="T27" s="23"/>
      <c r="U27" s="23"/>
      <c r="V27" s="23"/>
      <c r="W27" s="23"/>
      <c r="X27" s="23"/>
      <c r="Y27" s="23"/>
      <c r="Z27" s="23"/>
      <c r="AA27" s="4"/>
    </row>
    <row r="28" spans="1:27" ht="12">
      <c r="A28" s="33"/>
      <c r="B28" s="54" t="s">
        <v>36</v>
      </c>
      <c r="C28" s="55"/>
      <c r="D28" s="56"/>
      <c r="E28" s="14">
        <f t="shared" si="2"/>
        <v>0</v>
      </c>
      <c r="F28" s="15">
        <f t="shared" si="7"/>
        <v>965.738</v>
      </c>
      <c r="G28" s="15">
        <f t="shared" si="5"/>
        <v>834.042</v>
      </c>
      <c r="H28" s="17"/>
      <c r="I28" s="15">
        <v>933.162</v>
      </c>
      <c r="J28" s="15">
        <v>801.653</v>
      </c>
      <c r="K28" s="17"/>
      <c r="L28" s="15">
        <v>18.37</v>
      </c>
      <c r="M28" s="15">
        <f>L28</f>
        <v>18.37</v>
      </c>
      <c r="N28" s="17"/>
      <c r="O28" s="15">
        <v>14.206</v>
      </c>
      <c r="P28" s="15">
        <v>14.019</v>
      </c>
      <c r="Q28" s="31"/>
      <c r="R28" s="23"/>
      <c r="S28" s="23"/>
      <c r="T28" s="23"/>
      <c r="U28" s="23"/>
      <c r="V28" s="23"/>
      <c r="W28" s="23"/>
      <c r="X28" s="23"/>
      <c r="Y28" s="23"/>
      <c r="Z28" s="23"/>
      <c r="AA28" s="4"/>
    </row>
    <row r="29" spans="1:27" ht="12">
      <c r="A29" s="33"/>
      <c r="B29" s="54" t="s">
        <v>37</v>
      </c>
      <c r="C29" s="55"/>
      <c r="D29" s="56"/>
      <c r="E29" s="14">
        <f t="shared" si="2"/>
        <v>0</v>
      </c>
      <c r="F29" s="15">
        <f t="shared" si="7"/>
        <v>110.661</v>
      </c>
      <c r="G29" s="15">
        <f t="shared" si="5"/>
        <v>42.98</v>
      </c>
      <c r="H29" s="17"/>
      <c r="I29" s="15">
        <v>106.971</v>
      </c>
      <c r="J29" s="15">
        <v>39.367</v>
      </c>
      <c r="K29" s="17"/>
      <c r="L29" s="15"/>
      <c r="M29" s="15"/>
      <c r="N29" s="17"/>
      <c r="O29" s="15">
        <v>3.69</v>
      </c>
      <c r="P29" s="15">
        <v>3.613</v>
      </c>
      <c r="Q29" s="31"/>
      <c r="R29" s="23"/>
      <c r="S29" s="23"/>
      <c r="T29" s="23"/>
      <c r="U29" s="23"/>
      <c r="V29" s="23"/>
      <c r="W29" s="23"/>
      <c r="X29" s="23"/>
      <c r="Y29" s="23"/>
      <c r="Z29" s="23"/>
      <c r="AA29" s="4"/>
    </row>
    <row r="30" spans="1:27" ht="12">
      <c r="A30" s="33"/>
      <c r="B30" s="54" t="s">
        <v>38</v>
      </c>
      <c r="C30" s="55"/>
      <c r="D30" s="56"/>
      <c r="E30" s="14">
        <f t="shared" si="2"/>
        <v>0</v>
      </c>
      <c r="F30" s="15">
        <f t="shared" si="7"/>
        <v>72.699</v>
      </c>
      <c r="G30" s="15">
        <f t="shared" si="5"/>
        <v>2.167</v>
      </c>
      <c r="H30" s="17"/>
      <c r="I30" s="15">
        <v>72.481</v>
      </c>
      <c r="J30" s="15">
        <v>2.167</v>
      </c>
      <c r="K30" s="17"/>
      <c r="L30" s="15">
        <v>0</v>
      </c>
      <c r="M30" s="15"/>
      <c r="N30" s="17"/>
      <c r="O30" s="15">
        <v>0.218</v>
      </c>
      <c r="P30" s="15">
        <v>0</v>
      </c>
      <c r="Q30" s="31"/>
      <c r="R30" s="23"/>
      <c r="S30" s="23"/>
      <c r="T30" s="23"/>
      <c r="U30" s="23"/>
      <c r="V30" s="23"/>
      <c r="W30" s="23"/>
      <c r="X30" s="23"/>
      <c r="Y30" s="23"/>
      <c r="Z30" s="23"/>
      <c r="AA30" s="4"/>
    </row>
    <row r="31" spans="1:27" ht="12">
      <c r="A31" s="12" t="s">
        <v>39</v>
      </c>
      <c r="B31" s="54" t="s">
        <v>40</v>
      </c>
      <c r="C31" s="55"/>
      <c r="D31" s="56"/>
      <c r="E31" s="14">
        <f t="shared" si="2"/>
        <v>593.731</v>
      </c>
      <c r="F31" s="15">
        <f t="shared" si="7"/>
        <v>591.4590000000001</v>
      </c>
      <c r="G31" s="15">
        <f t="shared" si="5"/>
        <v>153.87</v>
      </c>
      <c r="H31" s="22">
        <v>575.004</v>
      </c>
      <c r="I31" s="15">
        <f>I32+I33</f>
        <v>577.187</v>
      </c>
      <c r="J31" s="15">
        <f>J32+J33</f>
        <v>141.834</v>
      </c>
      <c r="K31" s="34"/>
      <c r="L31" s="15">
        <f>L32+L33</f>
        <v>0</v>
      </c>
      <c r="M31" s="15">
        <f>M32+M33</f>
        <v>0</v>
      </c>
      <c r="N31" s="22">
        <v>18.727</v>
      </c>
      <c r="O31" s="15">
        <f>O32+O33</f>
        <v>14.272</v>
      </c>
      <c r="P31" s="15">
        <f>P32+P33</f>
        <v>12.036</v>
      </c>
      <c r="Q31" s="31"/>
      <c r="R31" s="23"/>
      <c r="S31" s="23"/>
      <c r="T31" s="23"/>
      <c r="U31" s="23"/>
      <c r="V31" s="23"/>
      <c r="W31" s="23"/>
      <c r="X31" s="23"/>
      <c r="Y31" s="23"/>
      <c r="Z31" s="23"/>
      <c r="AA31" s="4"/>
    </row>
    <row r="32" spans="1:27" ht="12" hidden="1">
      <c r="A32" s="12"/>
      <c r="B32" s="54" t="s">
        <v>41</v>
      </c>
      <c r="C32" s="55"/>
      <c r="D32" s="56"/>
      <c r="E32" s="14">
        <f t="shared" si="2"/>
        <v>0</v>
      </c>
      <c r="F32" s="15">
        <f t="shared" si="7"/>
        <v>0</v>
      </c>
      <c r="G32" s="15">
        <f t="shared" si="5"/>
        <v>0</v>
      </c>
      <c r="H32" s="17"/>
      <c r="I32" s="15">
        <v>0</v>
      </c>
      <c r="J32" s="15">
        <f>I32</f>
        <v>0</v>
      </c>
      <c r="K32" s="17"/>
      <c r="L32" s="15"/>
      <c r="M32" s="15"/>
      <c r="N32" s="17"/>
      <c r="O32" s="15">
        <v>0</v>
      </c>
      <c r="P32" s="15">
        <f>O32</f>
        <v>0</v>
      </c>
      <c r="Q32" s="31"/>
      <c r="R32" s="23"/>
      <c r="S32" s="23"/>
      <c r="T32" s="23"/>
      <c r="U32" s="23"/>
      <c r="V32" s="23"/>
      <c r="W32" s="23"/>
      <c r="X32" s="23"/>
      <c r="Y32" s="23"/>
      <c r="Z32" s="23"/>
      <c r="AA32" s="4"/>
    </row>
    <row r="33" spans="1:27" ht="12">
      <c r="A33" s="12"/>
      <c r="B33" s="54" t="s">
        <v>42</v>
      </c>
      <c r="C33" s="55"/>
      <c r="D33" s="56"/>
      <c r="E33" s="14">
        <f t="shared" si="2"/>
        <v>0</v>
      </c>
      <c r="F33" s="15">
        <f t="shared" si="7"/>
        <v>591.4590000000001</v>
      </c>
      <c r="G33" s="15">
        <f t="shared" si="5"/>
        <v>153.87</v>
      </c>
      <c r="H33" s="22"/>
      <c r="I33" s="15">
        <v>577.187</v>
      </c>
      <c r="J33" s="15">
        <v>141.834</v>
      </c>
      <c r="K33" s="17"/>
      <c r="L33" s="15"/>
      <c r="M33" s="15"/>
      <c r="N33" s="22"/>
      <c r="O33" s="15">
        <v>14.272</v>
      </c>
      <c r="P33" s="15">
        <v>12.036</v>
      </c>
      <c r="Q33" s="31"/>
      <c r="R33" s="23"/>
      <c r="S33" s="23"/>
      <c r="T33" s="23"/>
      <c r="U33" s="23"/>
      <c r="V33" s="23"/>
      <c r="W33" s="23"/>
      <c r="X33" s="23"/>
      <c r="Y33" s="23"/>
      <c r="Z33" s="23"/>
      <c r="AA33" s="4"/>
    </row>
    <row r="34" spans="1:27" ht="12">
      <c r="A34" s="12" t="s">
        <v>43</v>
      </c>
      <c r="B34" s="52" t="s">
        <v>44</v>
      </c>
      <c r="C34" s="52"/>
      <c r="D34" s="52"/>
      <c r="E34" s="14">
        <f t="shared" si="2"/>
        <v>3960.879</v>
      </c>
      <c r="F34" s="15">
        <f t="shared" si="7"/>
        <v>3804.277</v>
      </c>
      <c r="G34" s="15">
        <f t="shared" si="5"/>
        <v>699.7840000000001</v>
      </c>
      <c r="H34" s="22">
        <v>3759.913</v>
      </c>
      <c r="I34" s="15">
        <f>I35+I38</f>
        <v>3603.228</v>
      </c>
      <c r="J34" s="15">
        <f>J35+J38</f>
        <v>552.21</v>
      </c>
      <c r="K34" s="17"/>
      <c r="L34" s="15"/>
      <c r="M34" s="15"/>
      <c r="N34" s="22">
        <v>200.966</v>
      </c>
      <c r="O34" s="15">
        <f>O35+O38</f>
        <v>201.049</v>
      </c>
      <c r="P34" s="15">
        <f>P35+P38</f>
        <v>147.574</v>
      </c>
      <c r="Q34" s="31"/>
      <c r="R34" s="23"/>
      <c r="S34" s="23"/>
      <c r="T34" s="23"/>
      <c r="U34" s="23"/>
      <c r="V34" s="23"/>
      <c r="W34" s="23"/>
      <c r="X34" s="23"/>
      <c r="Y34" s="23"/>
      <c r="Z34" s="23"/>
      <c r="AA34" s="4"/>
    </row>
    <row r="35" spans="1:26" ht="12">
      <c r="A35" s="12"/>
      <c r="B35" s="52" t="s">
        <v>45</v>
      </c>
      <c r="C35" s="52"/>
      <c r="D35" s="52"/>
      <c r="E35" s="14"/>
      <c r="F35" s="15">
        <f t="shared" si="7"/>
        <v>3799.125</v>
      </c>
      <c r="G35" s="15">
        <f t="shared" si="5"/>
        <v>699.7840000000001</v>
      </c>
      <c r="H35" s="17"/>
      <c r="I35" s="15">
        <f>I36+I37</f>
        <v>3598.076</v>
      </c>
      <c r="J35" s="35">
        <v>552.21</v>
      </c>
      <c r="K35" s="17"/>
      <c r="L35" s="15"/>
      <c r="M35" s="15"/>
      <c r="N35" s="17"/>
      <c r="O35" s="15">
        <v>201.049</v>
      </c>
      <c r="P35" s="15">
        <v>147.574</v>
      </c>
      <c r="Q35" s="31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" outlineLevel="1">
      <c r="A36" s="12"/>
      <c r="B36" s="66" t="s">
        <v>46</v>
      </c>
      <c r="C36" s="66"/>
      <c r="D36" s="66"/>
      <c r="E36" s="14">
        <f>H36+N36+K36</f>
        <v>0</v>
      </c>
      <c r="F36" s="15">
        <f t="shared" si="7"/>
        <v>3039.379</v>
      </c>
      <c r="G36" s="15">
        <f t="shared" si="5"/>
        <v>653.965</v>
      </c>
      <c r="H36" s="17"/>
      <c r="I36" s="15">
        <v>2853.654</v>
      </c>
      <c r="J36" s="15">
        <f>J35-J37</f>
        <v>517.84</v>
      </c>
      <c r="K36" s="17"/>
      <c r="L36" s="15"/>
      <c r="M36" s="15"/>
      <c r="N36" s="17"/>
      <c r="O36" s="15">
        <f>O35-O37</f>
        <v>185.725</v>
      </c>
      <c r="P36" s="15">
        <f>P35-P37</f>
        <v>136.125</v>
      </c>
      <c r="Q36" s="31"/>
      <c r="R36" s="23"/>
      <c r="S36" s="23"/>
      <c r="T36" s="36"/>
      <c r="U36" s="36"/>
      <c r="V36" s="23" t="s">
        <v>31</v>
      </c>
      <c r="W36" s="23"/>
      <c r="X36" s="23"/>
      <c r="Y36" s="23"/>
      <c r="Z36" s="23"/>
    </row>
    <row r="37" spans="1:26" ht="12" outlineLevel="1">
      <c r="A37" s="12"/>
      <c r="B37" s="66" t="s">
        <v>47</v>
      </c>
      <c r="C37" s="66"/>
      <c r="D37" s="66"/>
      <c r="E37" s="14">
        <f>H37+N37+K37</f>
        <v>0</v>
      </c>
      <c r="F37" s="15">
        <f t="shared" si="7"/>
        <v>759.746</v>
      </c>
      <c r="G37" s="15">
        <f t="shared" si="5"/>
        <v>45.818999999999996</v>
      </c>
      <c r="H37" s="17"/>
      <c r="I37" s="15">
        <v>744.422</v>
      </c>
      <c r="J37" s="15">
        <v>34.37</v>
      </c>
      <c r="K37" s="17"/>
      <c r="L37" s="15"/>
      <c r="M37" s="15"/>
      <c r="N37" s="17"/>
      <c r="O37" s="15">
        <v>15.324</v>
      </c>
      <c r="P37" s="15">
        <v>11.449</v>
      </c>
      <c r="Q37" s="31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" outlineLevel="1">
      <c r="A38" s="12"/>
      <c r="B38" s="52" t="s">
        <v>48</v>
      </c>
      <c r="C38" s="52"/>
      <c r="D38" s="52"/>
      <c r="E38" s="14"/>
      <c r="F38" s="15">
        <f t="shared" si="7"/>
        <v>5.152</v>
      </c>
      <c r="G38" s="15">
        <f t="shared" si="5"/>
        <v>0</v>
      </c>
      <c r="H38" s="17"/>
      <c r="I38" s="37">
        <v>5.152</v>
      </c>
      <c r="J38" s="15"/>
      <c r="K38" s="17"/>
      <c r="L38" s="15"/>
      <c r="M38" s="15"/>
      <c r="N38" s="17"/>
      <c r="O38" s="15"/>
      <c r="P38" s="15"/>
      <c r="Q38" s="31"/>
      <c r="R38" s="23"/>
      <c r="S38" s="23"/>
      <c r="T38" s="23"/>
      <c r="U38" s="23"/>
      <c r="V38" s="23"/>
      <c r="W38" s="23"/>
      <c r="X38" s="23"/>
      <c r="Y38" s="23"/>
      <c r="Z38" s="23"/>
    </row>
    <row r="39" spans="1:112" s="21" customFormat="1" ht="36" customHeight="1">
      <c r="A39" s="38" t="s">
        <v>49</v>
      </c>
      <c r="B39" s="67" t="s">
        <v>50</v>
      </c>
      <c r="C39" s="67"/>
      <c r="D39" s="67"/>
      <c r="E39" s="39">
        <f aca="true" t="shared" si="9" ref="E39:E51">H39+N39+K39</f>
        <v>456.997</v>
      </c>
      <c r="F39" s="39">
        <f t="shared" si="7"/>
        <v>199.555</v>
      </c>
      <c r="G39" s="39">
        <f aca="true" t="shared" si="10" ref="G39:G52">J39+P39</f>
        <v>147.57100000000003</v>
      </c>
      <c r="H39" s="39">
        <f aca="true" t="shared" si="11" ref="H39:N39">H40+H44+H47+H51</f>
        <v>225.34300000000002</v>
      </c>
      <c r="I39" s="39">
        <f t="shared" si="11"/>
        <v>189.58100000000002</v>
      </c>
      <c r="J39" s="39">
        <f t="shared" si="11"/>
        <v>147.26000000000002</v>
      </c>
      <c r="K39" s="39">
        <f t="shared" si="11"/>
        <v>0</v>
      </c>
      <c r="L39" s="39">
        <f t="shared" si="11"/>
        <v>0</v>
      </c>
      <c r="M39" s="39">
        <f t="shared" si="11"/>
        <v>0</v>
      </c>
      <c r="N39" s="39">
        <f t="shared" si="11"/>
        <v>231.654</v>
      </c>
      <c r="O39" s="39">
        <f>O40+O44+O47+O51+O52</f>
        <v>9.974</v>
      </c>
      <c r="P39" s="39">
        <f>P40+P44+P47+P51</f>
        <v>0.311</v>
      </c>
      <c r="Q39" s="4"/>
      <c r="R39" s="23"/>
      <c r="S39" s="23"/>
      <c r="T39" s="23"/>
      <c r="U39" s="23"/>
      <c r="V39" s="23"/>
      <c r="W39" s="23"/>
      <c r="X39" s="23"/>
      <c r="Y39" s="23"/>
      <c r="Z39" s="2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</row>
    <row r="40" spans="1:17" ht="12">
      <c r="A40" s="12" t="s">
        <v>51</v>
      </c>
      <c r="B40" s="54" t="s">
        <v>52</v>
      </c>
      <c r="C40" s="55"/>
      <c r="D40" s="56"/>
      <c r="E40" s="14">
        <f t="shared" si="9"/>
        <v>313.08</v>
      </c>
      <c r="F40" s="15">
        <f t="shared" si="7"/>
        <v>101.96000000000001</v>
      </c>
      <c r="G40" s="15">
        <f t="shared" si="10"/>
        <v>100.63000000000001</v>
      </c>
      <c r="H40" s="17">
        <f>H41+H42</f>
        <v>93.117</v>
      </c>
      <c r="I40" s="15">
        <f>I41+I42</f>
        <v>101.96000000000001</v>
      </c>
      <c r="J40" s="15">
        <f>J41+J42</f>
        <v>100.63000000000001</v>
      </c>
      <c r="K40" s="17">
        <f>K41+K42</f>
        <v>0</v>
      </c>
      <c r="L40" s="15">
        <f>L41+L42+L43</f>
        <v>0</v>
      </c>
      <c r="M40" s="15">
        <f>M41+M42+M43</f>
        <v>0</v>
      </c>
      <c r="N40" s="17">
        <f>N41+N42</f>
        <v>219.963</v>
      </c>
      <c r="O40" s="15">
        <f>O41+O42+O43</f>
        <v>0</v>
      </c>
      <c r="P40" s="15">
        <f>P42</f>
        <v>0</v>
      </c>
      <c r="Q40" s="4"/>
    </row>
    <row r="41" spans="1:17" ht="12">
      <c r="A41" s="12"/>
      <c r="B41" s="54" t="s">
        <v>53</v>
      </c>
      <c r="C41" s="55"/>
      <c r="D41" s="56"/>
      <c r="E41" s="14">
        <f t="shared" si="9"/>
        <v>0</v>
      </c>
      <c r="F41" s="15">
        <f t="shared" si="7"/>
        <v>0</v>
      </c>
      <c r="G41" s="15">
        <f t="shared" si="10"/>
        <v>0</v>
      </c>
      <c r="H41" s="40"/>
      <c r="I41" s="15"/>
      <c r="J41" s="15"/>
      <c r="K41" s="17"/>
      <c r="L41" s="15">
        <v>0</v>
      </c>
      <c r="M41" s="15">
        <v>0</v>
      </c>
      <c r="N41" s="17"/>
      <c r="O41" s="15">
        <v>0</v>
      </c>
      <c r="P41" s="15"/>
      <c r="Q41" s="4"/>
    </row>
    <row r="42" spans="1:18" ht="12">
      <c r="A42" s="12"/>
      <c r="B42" s="54" t="s">
        <v>54</v>
      </c>
      <c r="C42" s="55"/>
      <c r="D42" s="56"/>
      <c r="E42" s="14">
        <f t="shared" si="9"/>
        <v>313.08</v>
      </c>
      <c r="F42" s="15">
        <f t="shared" si="7"/>
        <v>101.96000000000001</v>
      </c>
      <c r="G42" s="15">
        <f t="shared" si="10"/>
        <v>100.63000000000001</v>
      </c>
      <c r="H42" s="34">
        <v>93.117</v>
      </c>
      <c r="I42" s="15">
        <f>J42+1.33</f>
        <v>101.96000000000001</v>
      </c>
      <c r="J42" s="15">
        <f>86.9+13.73</f>
        <v>100.63000000000001</v>
      </c>
      <c r="K42" s="17"/>
      <c r="L42" s="15"/>
      <c r="M42" s="15"/>
      <c r="N42" s="22">
        <v>219.963</v>
      </c>
      <c r="O42" s="15"/>
      <c r="P42" s="15">
        <f>O42</f>
        <v>0</v>
      </c>
      <c r="Q42" s="4"/>
      <c r="R42" s="4"/>
    </row>
    <row r="43" spans="1:17" ht="12">
      <c r="A43" s="12"/>
      <c r="B43" s="54" t="s">
        <v>55</v>
      </c>
      <c r="C43" s="55"/>
      <c r="D43" s="56"/>
      <c r="E43" s="14">
        <f t="shared" si="9"/>
        <v>0</v>
      </c>
      <c r="F43" s="15">
        <f t="shared" si="7"/>
        <v>0</v>
      </c>
      <c r="G43" s="15">
        <f t="shared" si="10"/>
        <v>0</v>
      </c>
      <c r="H43" s="40"/>
      <c r="I43" s="15"/>
      <c r="J43" s="15"/>
      <c r="K43" s="17"/>
      <c r="L43" s="15"/>
      <c r="M43" s="15"/>
      <c r="N43" s="17"/>
      <c r="O43" s="15"/>
      <c r="P43" s="15"/>
      <c r="Q43" s="4"/>
    </row>
    <row r="44" spans="1:17" ht="12">
      <c r="A44" s="12" t="s">
        <v>56</v>
      </c>
      <c r="B44" s="54" t="s">
        <v>57</v>
      </c>
      <c r="C44" s="55"/>
      <c r="D44" s="56"/>
      <c r="E44" s="14">
        <f t="shared" si="9"/>
        <v>47.682</v>
      </c>
      <c r="F44" s="15">
        <f t="shared" si="7"/>
        <v>54.346000000000004</v>
      </c>
      <c r="G44" s="15">
        <f t="shared" si="10"/>
        <v>26.592000000000002</v>
      </c>
      <c r="H44" s="17">
        <f>H46+H45</f>
        <v>38</v>
      </c>
      <c r="I44" s="15">
        <f>I46+I45</f>
        <v>44.621</v>
      </c>
      <c r="J44" s="15">
        <f>J46+J45</f>
        <v>26.53</v>
      </c>
      <c r="K44" s="17">
        <f>K46+K45</f>
        <v>0</v>
      </c>
      <c r="L44" s="15">
        <f>L45+L46</f>
        <v>0</v>
      </c>
      <c r="M44" s="15">
        <f>M45+M46</f>
        <v>0</v>
      </c>
      <c r="N44" s="17">
        <f>N46+N45</f>
        <v>9.682</v>
      </c>
      <c r="O44" s="15">
        <f>O45+O46</f>
        <v>9.725</v>
      </c>
      <c r="P44" s="15">
        <f>P45+P46</f>
        <v>0.062</v>
      </c>
      <c r="Q44" s="4"/>
    </row>
    <row r="45" spans="1:17" ht="12">
      <c r="A45" s="12"/>
      <c r="B45" s="54" t="s">
        <v>58</v>
      </c>
      <c r="C45" s="55"/>
      <c r="D45" s="56"/>
      <c r="E45" s="14">
        <f t="shared" si="9"/>
        <v>35.927</v>
      </c>
      <c r="F45" s="15">
        <f t="shared" si="7"/>
        <v>27.754</v>
      </c>
      <c r="G45" s="15">
        <f t="shared" si="10"/>
        <v>0</v>
      </c>
      <c r="H45" s="34">
        <v>26.264</v>
      </c>
      <c r="I45" s="24">
        <v>18.091</v>
      </c>
      <c r="J45" s="15"/>
      <c r="K45" s="17"/>
      <c r="L45" s="15"/>
      <c r="M45" s="15"/>
      <c r="N45" s="22">
        <v>9.663</v>
      </c>
      <c r="O45" s="24">
        <v>9.663</v>
      </c>
      <c r="P45" s="15"/>
      <c r="Q45" s="4"/>
    </row>
    <row r="46" spans="1:17" ht="12">
      <c r="A46" s="12"/>
      <c r="B46" s="54" t="s">
        <v>59</v>
      </c>
      <c r="C46" s="55"/>
      <c r="D46" s="56"/>
      <c r="E46" s="14">
        <f t="shared" si="9"/>
        <v>11.755</v>
      </c>
      <c r="F46" s="15">
        <f t="shared" si="7"/>
        <v>26.592000000000002</v>
      </c>
      <c r="G46" s="15">
        <f t="shared" si="10"/>
        <v>26.592000000000002</v>
      </c>
      <c r="H46" s="22">
        <v>11.736</v>
      </c>
      <c r="I46" s="15">
        <v>26.53</v>
      </c>
      <c r="J46" s="15">
        <f>I46</f>
        <v>26.53</v>
      </c>
      <c r="K46" s="17"/>
      <c r="L46" s="15"/>
      <c r="M46" s="15"/>
      <c r="N46" s="22">
        <v>0.019</v>
      </c>
      <c r="O46" s="15">
        <v>0.062</v>
      </c>
      <c r="P46" s="15">
        <f>O46</f>
        <v>0.062</v>
      </c>
      <c r="Q46" s="4"/>
    </row>
    <row r="47" spans="1:17" ht="12">
      <c r="A47" s="12" t="s">
        <v>60</v>
      </c>
      <c r="B47" s="54" t="s">
        <v>61</v>
      </c>
      <c r="C47" s="55"/>
      <c r="D47" s="56"/>
      <c r="E47" s="14">
        <f t="shared" si="9"/>
        <v>81.873</v>
      </c>
      <c r="F47" s="15">
        <f t="shared" si="7"/>
        <v>32.423</v>
      </c>
      <c r="G47" s="15">
        <f t="shared" si="10"/>
        <v>20.349</v>
      </c>
      <c r="H47" s="17">
        <f aca="true" t="shared" si="12" ref="H47:P47">H48+H49+H50</f>
        <v>80.001</v>
      </c>
      <c r="I47" s="15">
        <f t="shared" si="12"/>
        <v>32.174</v>
      </c>
      <c r="J47" s="15">
        <f t="shared" si="12"/>
        <v>20.1</v>
      </c>
      <c r="K47" s="14">
        <f t="shared" si="12"/>
        <v>0</v>
      </c>
      <c r="L47" s="15">
        <f t="shared" si="12"/>
        <v>0</v>
      </c>
      <c r="M47" s="15">
        <f t="shared" si="12"/>
        <v>0</v>
      </c>
      <c r="N47" s="17">
        <f t="shared" si="12"/>
        <v>1.8719999999999999</v>
      </c>
      <c r="O47" s="15">
        <f t="shared" si="12"/>
        <v>0.249</v>
      </c>
      <c r="P47" s="15">
        <f t="shared" si="12"/>
        <v>0.249</v>
      </c>
      <c r="Q47" s="4"/>
    </row>
    <row r="48" spans="1:17" ht="12">
      <c r="A48" s="12"/>
      <c r="B48" s="54" t="s">
        <v>62</v>
      </c>
      <c r="C48" s="55"/>
      <c r="D48" s="56"/>
      <c r="E48" s="14">
        <f t="shared" si="9"/>
        <v>51.876</v>
      </c>
      <c r="F48" s="15">
        <f t="shared" si="7"/>
        <v>22.700000000000003</v>
      </c>
      <c r="G48" s="15">
        <f t="shared" si="10"/>
        <v>20.162000000000003</v>
      </c>
      <c r="H48" s="34">
        <v>51.632</v>
      </c>
      <c r="I48" s="15">
        <f>J48+2.538</f>
        <v>22.638</v>
      </c>
      <c r="J48" s="15">
        <v>20.1</v>
      </c>
      <c r="K48" s="14"/>
      <c r="L48" s="15"/>
      <c r="M48" s="15"/>
      <c r="N48" s="22">
        <v>0.244</v>
      </c>
      <c r="O48" s="15">
        <v>0.062</v>
      </c>
      <c r="P48" s="15">
        <f>O48</f>
        <v>0.062</v>
      </c>
      <c r="Q48" s="4"/>
    </row>
    <row r="49" spans="1:17" ht="12">
      <c r="A49" s="12"/>
      <c r="B49" s="54" t="s">
        <v>63</v>
      </c>
      <c r="C49" s="55"/>
      <c r="D49" s="56"/>
      <c r="E49" s="14">
        <f t="shared" si="9"/>
        <v>16.687</v>
      </c>
      <c r="F49" s="15">
        <f t="shared" si="7"/>
        <v>0</v>
      </c>
      <c r="G49" s="15">
        <f t="shared" si="10"/>
        <v>0</v>
      </c>
      <c r="H49" s="41">
        <v>15.422</v>
      </c>
      <c r="I49" s="15">
        <v>0</v>
      </c>
      <c r="J49" s="15">
        <f>I49</f>
        <v>0</v>
      </c>
      <c r="K49" s="14"/>
      <c r="L49" s="15"/>
      <c r="M49" s="15"/>
      <c r="N49" s="22">
        <v>1.265</v>
      </c>
      <c r="O49" s="15">
        <v>0</v>
      </c>
      <c r="P49" s="15">
        <f>O49</f>
        <v>0</v>
      </c>
      <c r="Q49" s="4"/>
    </row>
    <row r="50" spans="1:17" ht="12">
      <c r="A50" s="12"/>
      <c r="B50" s="54" t="s">
        <v>64</v>
      </c>
      <c r="C50" s="55"/>
      <c r="D50" s="56"/>
      <c r="E50" s="14">
        <f t="shared" si="9"/>
        <v>13.309999999999999</v>
      </c>
      <c r="F50" s="15">
        <f t="shared" si="7"/>
        <v>9.722999999999999</v>
      </c>
      <c r="G50" s="15">
        <f t="shared" si="10"/>
        <v>0.187</v>
      </c>
      <c r="H50" s="41">
        <v>12.947</v>
      </c>
      <c r="I50" s="24">
        <v>9.536</v>
      </c>
      <c r="J50" s="15">
        <v>0</v>
      </c>
      <c r="K50" s="14"/>
      <c r="L50" s="15"/>
      <c r="M50" s="15"/>
      <c r="N50" s="22">
        <v>0.363</v>
      </c>
      <c r="O50" s="15">
        <v>0.187</v>
      </c>
      <c r="P50" s="15">
        <f>O50</f>
        <v>0.187</v>
      </c>
      <c r="Q50" s="4"/>
    </row>
    <row r="51" spans="1:17" ht="12">
      <c r="A51" s="12" t="s">
        <v>65</v>
      </c>
      <c r="B51" s="54" t="s">
        <v>66</v>
      </c>
      <c r="C51" s="55"/>
      <c r="D51" s="56"/>
      <c r="E51" s="14">
        <f t="shared" si="9"/>
        <v>14.362</v>
      </c>
      <c r="F51" s="15">
        <f t="shared" si="7"/>
        <v>10.826</v>
      </c>
      <c r="G51" s="15">
        <f t="shared" si="10"/>
        <v>0</v>
      </c>
      <c r="H51" s="41">
        <v>14.225</v>
      </c>
      <c r="I51" s="15">
        <v>10.826</v>
      </c>
      <c r="J51" s="15"/>
      <c r="K51" s="17"/>
      <c r="L51" s="15"/>
      <c r="M51" s="15"/>
      <c r="N51" s="22">
        <v>0.137</v>
      </c>
      <c r="O51" s="15"/>
      <c r="P51" s="15">
        <f>O51</f>
        <v>0</v>
      </c>
      <c r="Q51" s="4"/>
    </row>
    <row r="52" spans="1:17" ht="13.5" customHeight="1">
      <c r="A52" s="12" t="s">
        <v>67</v>
      </c>
      <c r="B52" s="54" t="s">
        <v>68</v>
      </c>
      <c r="C52" s="55"/>
      <c r="D52" s="56"/>
      <c r="E52" s="14"/>
      <c r="F52" s="15">
        <f t="shared" si="7"/>
        <v>0</v>
      </c>
      <c r="G52" s="15">
        <f t="shared" si="10"/>
        <v>0</v>
      </c>
      <c r="H52" s="17"/>
      <c r="I52" s="15">
        <f>J52</f>
        <v>0</v>
      </c>
      <c r="J52" s="15">
        <v>0</v>
      </c>
      <c r="K52" s="17"/>
      <c r="L52" s="15"/>
      <c r="M52" s="15"/>
      <c r="N52" s="17"/>
      <c r="O52" s="15">
        <v>0</v>
      </c>
      <c r="P52" s="15"/>
      <c r="Q52" s="4"/>
    </row>
    <row r="53" spans="1:21" s="43" customFormat="1" ht="33.75" customHeight="1">
      <c r="A53" s="70" t="s">
        <v>70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42"/>
      <c r="R53" s="42"/>
      <c r="S53" s="42"/>
      <c r="T53" s="42"/>
      <c r="U53" s="42"/>
    </row>
    <row r="54" spans="1:21" s="46" customFormat="1" ht="12" customHeight="1">
      <c r="A54" s="68" t="s">
        <v>74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45"/>
      <c r="R54" s="45"/>
      <c r="S54" s="45"/>
      <c r="T54" s="45"/>
      <c r="U54" s="45"/>
    </row>
    <row r="55" spans="1:21" s="46" customFormat="1" ht="15" customHeight="1">
      <c r="A55" s="46" t="s">
        <v>75</v>
      </c>
      <c r="Q55" s="45"/>
      <c r="R55" s="45"/>
      <c r="S55" s="45"/>
      <c r="T55" s="45"/>
      <c r="U55" s="45"/>
    </row>
    <row r="56" spans="1:21" s="46" customFormat="1" ht="15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/>
      <c r="R56" s="45"/>
      <c r="S56" s="45"/>
      <c r="T56" s="45"/>
      <c r="U56" s="45"/>
    </row>
    <row r="57" spans="2:14" ht="12">
      <c r="B57" s="1" t="s">
        <v>69</v>
      </c>
      <c r="E57" s="3"/>
      <c r="F57" s="3"/>
      <c r="G57" s="3"/>
      <c r="H57" s="3"/>
      <c r="N57" s="3"/>
    </row>
    <row r="58" ht="12">
      <c r="E58" s="47"/>
    </row>
    <row r="59" ht="12">
      <c r="E59" s="47"/>
    </row>
    <row r="60" ht="12">
      <c r="J60" s="20"/>
    </row>
    <row r="61" ht="12">
      <c r="E61" s="48"/>
    </row>
    <row r="62" ht="12.75">
      <c r="E62" s="49"/>
    </row>
    <row r="63" spans="5:7" ht="12">
      <c r="E63" s="47"/>
      <c r="F63" s="47"/>
      <c r="G63" s="47"/>
    </row>
    <row r="79" ht="12">
      <c r="V79" s="50"/>
    </row>
  </sheetData>
  <sheetProtection/>
  <mergeCells count="46">
    <mergeCell ref="A54:P54"/>
    <mergeCell ref="A53:P53"/>
    <mergeCell ref="B37:D37"/>
    <mergeCell ref="B51:D51"/>
    <mergeCell ref="B52:D52"/>
    <mergeCell ref="B48:D48"/>
    <mergeCell ref="B49:D49"/>
    <mergeCell ref="B50:D50"/>
    <mergeCell ref="B36:D36"/>
    <mergeCell ref="B30:D30"/>
    <mergeCell ref="B45:D45"/>
    <mergeCell ref="B42:D42"/>
    <mergeCell ref="B41:D41"/>
    <mergeCell ref="B33:D33"/>
    <mergeCell ref="B38:D38"/>
    <mergeCell ref="B40:D40"/>
    <mergeCell ref="B39:D39"/>
    <mergeCell ref="B32:D32"/>
    <mergeCell ref="B28:D28"/>
    <mergeCell ref="B29:D29"/>
    <mergeCell ref="B34:D34"/>
    <mergeCell ref="H12:J12"/>
    <mergeCell ref="B23:D23"/>
    <mergeCell ref="B18:D18"/>
    <mergeCell ref="B24:D24"/>
    <mergeCell ref="B19:D19"/>
    <mergeCell ref="B31:D31"/>
    <mergeCell ref="A6:O6"/>
    <mergeCell ref="A7:O7"/>
    <mergeCell ref="N12:P12"/>
    <mergeCell ref="H11:P11"/>
    <mergeCell ref="E10:P10"/>
    <mergeCell ref="E11:G11"/>
    <mergeCell ref="E12:G12"/>
    <mergeCell ref="B10:D13"/>
    <mergeCell ref="K12:M12"/>
    <mergeCell ref="B35:D35"/>
    <mergeCell ref="B14:D14"/>
    <mergeCell ref="B47:D47"/>
    <mergeCell ref="B43:D43"/>
    <mergeCell ref="B44:D44"/>
    <mergeCell ref="B46:D46"/>
    <mergeCell ref="B15:D15"/>
    <mergeCell ref="B16:D16"/>
    <mergeCell ref="B17:D17"/>
    <mergeCell ref="B25:D25"/>
  </mergeCells>
  <printOptions/>
  <pageMargins left="0.79" right="0.24" top="0.3" bottom="0.31" header="0.5" footer="0.5"/>
  <pageSetup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H77"/>
  <sheetViews>
    <sheetView showZeros="0" zoomScalePageLayoutView="0" workbookViewId="0" topLeftCell="A7">
      <selection activeCell="W24" sqref="W24"/>
    </sheetView>
  </sheetViews>
  <sheetFormatPr defaultColWidth="9.140625" defaultRowHeight="12.75" outlineLevelRow="1"/>
  <cols>
    <col min="1" max="1" width="9.421875" style="1" bestFit="1" customWidth="1"/>
    <col min="2" max="3" width="9.140625" style="1" customWidth="1"/>
    <col min="4" max="4" width="11.00390625" style="1" customWidth="1"/>
    <col min="5" max="6" width="10.140625" style="1" customWidth="1"/>
    <col min="7" max="7" width="10.7109375" style="1" customWidth="1"/>
    <col min="8" max="8" width="10.421875" style="1" customWidth="1"/>
    <col min="9" max="10" width="10.57421875" style="3" customWidth="1"/>
    <col min="11" max="13" width="9.8515625" style="3" customWidth="1"/>
    <col min="14" max="14" width="9.7109375" style="1" bestFit="1" customWidth="1"/>
    <col min="15" max="15" width="9.28125" style="3" bestFit="1" customWidth="1"/>
    <col min="16" max="16" width="10.00390625" style="3" customWidth="1"/>
    <col min="17" max="17" width="9.140625" style="3" customWidth="1"/>
    <col min="18" max="18" width="11.57421875" style="3" customWidth="1"/>
    <col min="19" max="112" width="9.140625" style="3" customWidth="1"/>
    <col min="113" max="16384" width="9.140625" style="1" customWidth="1"/>
  </cols>
  <sheetData>
    <row r="1" spans="9:16" ht="12">
      <c r="I1" s="2"/>
      <c r="J1" s="2" t="s">
        <v>0</v>
      </c>
      <c r="K1" s="2"/>
      <c r="L1" s="2"/>
      <c r="M1" s="2"/>
      <c r="N1" s="2"/>
      <c r="O1" s="2"/>
      <c r="P1" s="2"/>
    </row>
    <row r="2" spans="6:17" ht="12.75" customHeight="1">
      <c r="F2" s="2"/>
      <c r="G2" s="2"/>
      <c r="I2" s="2"/>
      <c r="J2" s="2" t="s">
        <v>71</v>
      </c>
      <c r="K2" s="2"/>
      <c r="L2" s="2"/>
      <c r="M2" s="2"/>
      <c r="N2" s="2"/>
      <c r="O2" s="2"/>
      <c r="P2" s="2"/>
      <c r="Q2" s="4"/>
    </row>
    <row r="3" spans="6:17" ht="12.75" customHeight="1">
      <c r="F3" s="2"/>
      <c r="G3" s="2"/>
      <c r="I3" s="2"/>
      <c r="J3" s="2" t="s">
        <v>1</v>
      </c>
      <c r="K3" s="2"/>
      <c r="L3" s="2"/>
      <c r="M3" s="2"/>
      <c r="N3" s="2"/>
      <c r="O3" s="2"/>
      <c r="P3" s="2"/>
      <c r="Q3" s="4"/>
    </row>
    <row r="4" spans="9:17" ht="12">
      <c r="I4" s="2"/>
      <c r="J4" s="2" t="s">
        <v>72</v>
      </c>
      <c r="K4" s="2"/>
      <c r="L4" s="2"/>
      <c r="M4" s="2"/>
      <c r="N4" s="2"/>
      <c r="O4" s="2"/>
      <c r="P4" s="2"/>
      <c r="Q4" s="4"/>
    </row>
    <row r="5" spans="16:17" ht="12">
      <c r="P5" s="4"/>
      <c r="Q5" s="4"/>
    </row>
    <row r="6" spans="1:17" ht="14.25" customHeight="1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4"/>
      <c r="Q6" s="4"/>
    </row>
    <row r="7" spans="1:17" ht="12.75" customHeight="1">
      <c r="A7" s="60" t="s">
        <v>76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"/>
      <c r="Q7" s="4"/>
    </row>
    <row r="8" spans="9:17" ht="12">
      <c r="I8" s="1"/>
      <c r="J8" s="1"/>
      <c r="K8" s="1"/>
      <c r="L8" s="1"/>
      <c r="M8" s="1"/>
      <c r="O8" s="1"/>
      <c r="P8" s="4"/>
      <c r="Q8" s="5"/>
    </row>
    <row r="9" spans="8:17" ht="12">
      <c r="H9" s="3"/>
      <c r="N9" s="3"/>
      <c r="P9" s="4"/>
      <c r="Q9" s="4"/>
    </row>
    <row r="10" spans="1:17" ht="12.75">
      <c r="A10" s="6"/>
      <c r="B10" s="53" t="s">
        <v>3</v>
      </c>
      <c r="C10" s="53"/>
      <c r="D10" s="53"/>
      <c r="E10" s="62" t="s">
        <v>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5"/>
    </row>
    <row r="11" spans="1:17" ht="12">
      <c r="A11" s="8" t="s">
        <v>5</v>
      </c>
      <c r="B11" s="53"/>
      <c r="C11" s="53"/>
      <c r="D11" s="53"/>
      <c r="E11" s="61" t="s">
        <v>6</v>
      </c>
      <c r="F11" s="61"/>
      <c r="G11" s="61"/>
      <c r="H11" s="61" t="s">
        <v>7</v>
      </c>
      <c r="I11" s="61"/>
      <c r="J11" s="61"/>
      <c r="K11" s="61"/>
      <c r="L11" s="61"/>
      <c r="M11" s="61"/>
      <c r="N11" s="61"/>
      <c r="O11" s="61"/>
      <c r="P11" s="61"/>
      <c r="Q11" s="4"/>
    </row>
    <row r="12" spans="1:17" ht="12">
      <c r="A12" s="8" t="s">
        <v>8</v>
      </c>
      <c r="B12" s="53"/>
      <c r="C12" s="53"/>
      <c r="D12" s="53"/>
      <c r="E12" s="61" t="s">
        <v>9</v>
      </c>
      <c r="F12" s="61"/>
      <c r="G12" s="61"/>
      <c r="H12" s="61" t="s">
        <v>10</v>
      </c>
      <c r="I12" s="61"/>
      <c r="J12" s="61"/>
      <c r="K12" s="63" t="s">
        <v>11</v>
      </c>
      <c r="L12" s="64"/>
      <c r="M12" s="65"/>
      <c r="N12" s="61" t="s">
        <v>12</v>
      </c>
      <c r="O12" s="61"/>
      <c r="P12" s="61"/>
      <c r="Q12" s="4"/>
    </row>
    <row r="13" spans="1:17" ht="33" customHeight="1">
      <c r="A13" s="8"/>
      <c r="B13" s="53"/>
      <c r="C13" s="53"/>
      <c r="D13" s="53"/>
      <c r="E13" s="7" t="s">
        <v>13</v>
      </c>
      <c r="F13" s="7" t="s">
        <v>14</v>
      </c>
      <c r="G13" s="9" t="s">
        <v>15</v>
      </c>
      <c r="H13" s="7" t="s">
        <v>13</v>
      </c>
      <c r="I13" s="7" t="s">
        <v>14</v>
      </c>
      <c r="J13" s="9" t="s">
        <v>15</v>
      </c>
      <c r="K13" s="7" t="s">
        <v>13</v>
      </c>
      <c r="L13" s="10" t="s">
        <v>14</v>
      </c>
      <c r="M13" s="9" t="s">
        <v>15</v>
      </c>
      <c r="N13" s="7" t="s">
        <v>13</v>
      </c>
      <c r="O13" s="7" t="s">
        <v>14</v>
      </c>
      <c r="P13" s="9" t="s">
        <v>15</v>
      </c>
      <c r="Q13" s="4"/>
    </row>
    <row r="14" spans="1:17" ht="12">
      <c r="A14" s="8">
        <v>1</v>
      </c>
      <c r="B14" s="53">
        <v>2</v>
      </c>
      <c r="C14" s="53"/>
      <c r="D14" s="53"/>
      <c r="E14" s="8">
        <v>3</v>
      </c>
      <c r="F14" s="8">
        <v>4</v>
      </c>
      <c r="G14" s="8"/>
      <c r="H14" s="8">
        <v>5</v>
      </c>
      <c r="I14" s="11">
        <v>6</v>
      </c>
      <c r="J14" s="11"/>
      <c r="K14" s="11"/>
      <c r="L14" s="11"/>
      <c r="M14" s="11"/>
      <c r="N14" s="8">
        <v>7</v>
      </c>
      <c r="O14" s="11">
        <v>8</v>
      </c>
      <c r="P14" s="11"/>
      <c r="Q14" s="4"/>
    </row>
    <row r="15" spans="1:112" ht="12">
      <c r="A15" s="12">
        <v>1</v>
      </c>
      <c r="B15" s="52" t="s">
        <v>16</v>
      </c>
      <c r="C15" s="52"/>
      <c r="D15" s="52"/>
      <c r="E15" s="14">
        <f>'[1]октябрь 2015'!E15+'[1]ноябрь 2015 '!E15+декабрь!E15</f>
        <v>21586.013</v>
      </c>
      <c r="F15" s="15">
        <f>'[1]октябрь 2015'!F15+'[1]ноябрь 2015 '!F15+декабрь!F15</f>
        <v>21862.06</v>
      </c>
      <c r="G15" s="15">
        <f>'[1]октябрь 2015'!G15+'[1]ноябрь 2015 '!G15+декабрь!G15</f>
        <v>5784.733</v>
      </c>
      <c r="H15" s="14">
        <f>'[1]октябрь 2015'!H15+'[1]ноябрь 2015 '!H15+декабрь!H15</f>
        <v>17961.541</v>
      </c>
      <c r="I15" s="15">
        <f>'[1]октябрь 2015'!I15+'[1]ноябрь 2015 '!I15+декабрь!I15</f>
        <v>18225.394</v>
      </c>
      <c r="J15" s="15">
        <f>'[1]октябрь 2015'!J15+'[1]ноябрь 2015 '!J15+декабрь!J15</f>
        <v>5157.280000000001</v>
      </c>
      <c r="K15" s="14">
        <f>'[1]октябрь 2015'!K15+'[1]ноябрь 2015 '!K15+декабрь!K15</f>
        <v>2.388</v>
      </c>
      <c r="L15" s="15">
        <f>'[1]октябрь 2015'!L15+'[1]ноябрь 2015 '!L15+декабрь!L15</f>
        <v>48.696</v>
      </c>
      <c r="M15" s="15">
        <f>'[1]октябрь 2015'!M15+'[1]ноябрь 2015 '!M15+декабрь!M15</f>
        <v>48.696</v>
      </c>
      <c r="N15" s="14">
        <f>'[1]октябрь 2015'!N15+'[1]ноябрь 2015 '!N15+декабрь!N15</f>
        <v>3622.085</v>
      </c>
      <c r="O15" s="15">
        <f>'[1]октябрь 2015'!O15+'[1]ноябрь 2015 '!O15+декабрь!O15</f>
        <v>3587.9700000000003</v>
      </c>
      <c r="P15" s="15">
        <f>'[1]октябрь 2015'!P15+'[1]ноябрь 2015 '!P15+декабрь!P15</f>
        <v>578.7570000000001</v>
      </c>
      <c r="Q15" s="16"/>
      <c r="DH15" s="1"/>
    </row>
    <row r="16" spans="1:17" ht="12">
      <c r="A16" s="12">
        <v>2</v>
      </c>
      <c r="B16" s="52" t="s">
        <v>17</v>
      </c>
      <c r="C16" s="52"/>
      <c r="D16" s="52"/>
      <c r="E16" s="14">
        <f>'[1]октябрь 2015'!E16+'[1]ноябрь 2015 '!E16+декабрь!E16</f>
        <v>0</v>
      </c>
      <c r="F16" s="15">
        <f>'[1]октябрь 2015'!F16+'[1]ноябрь 2015 '!F16+декабрь!F16</f>
        <v>0</v>
      </c>
      <c r="G16" s="15">
        <f>'[1]октябрь 2015'!G16+'[1]ноябрь 2015 '!G16+декабрь!G16</f>
        <v>0</v>
      </c>
      <c r="H16" s="14">
        <f>'[1]октябрь 2015'!H16+'[1]ноябрь 2015 '!H16+декабрь!H16</f>
        <v>0</v>
      </c>
      <c r="I16" s="15">
        <f>'[1]октябрь 2015'!I16+'[1]ноябрь 2015 '!I16+декабрь!I16</f>
        <v>0</v>
      </c>
      <c r="J16" s="15">
        <f>'[1]октябрь 2015'!J16+'[1]ноябрь 2015 '!J16+декабрь!J16</f>
        <v>0</v>
      </c>
      <c r="K16" s="14">
        <f>'[1]октябрь 2015'!K16+'[1]ноябрь 2015 '!K16+декабрь!K16</f>
        <v>0</v>
      </c>
      <c r="L16" s="15">
        <f>'[1]октябрь 2015'!L16+'[1]ноябрь 2015 '!L16+декабрь!L16</f>
        <v>0</v>
      </c>
      <c r="M16" s="15">
        <f>'[1]октябрь 2015'!M16+'[1]ноябрь 2015 '!M16+декабрь!M16</f>
        <v>0</v>
      </c>
      <c r="N16" s="14">
        <f>'[1]октябрь 2015'!N16+'[1]ноябрь 2015 '!N16+декабрь!N16</f>
        <v>0</v>
      </c>
      <c r="O16" s="15">
        <f>'[1]октябрь 2015'!O16+'[1]ноябрь 2015 '!O16+декабрь!O16</f>
        <v>0</v>
      </c>
      <c r="P16" s="15">
        <f>'[1]октябрь 2015'!P16+'[1]ноябрь 2015 '!P16+декабрь!P16</f>
        <v>0</v>
      </c>
      <c r="Q16" s="16"/>
    </row>
    <row r="17" spans="1:112" s="21" customFormat="1" ht="12">
      <c r="A17" s="18">
        <v>3</v>
      </c>
      <c r="B17" s="57" t="s">
        <v>18</v>
      </c>
      <c r="C17" s="57"/>
      <c r="D17" s="57"/>
      <c r="E17" s="19">
        <f>'[1]октябрь 2015'!E17+'[1]ноябрь 2015 '!E17+декабрь!E17</f>
        <v>21586.013</v>
      </c>
      <c r="F17" s="19">
        <f>'[1]октябрь 2015'!F17+'[1]ноябрь 2015 '!F17+декабрь!F17</f>
        <v>21862.06</v>
      </c>
      <c r="G17" s="19">
        <f>'[1]октябрь 2015'!G17+'[1]ноябрь 2015 '!G17+декабрь!G17</f>
        <v>5784.733</v>
      </c>
      <c r="H17" s="19">
        <f>'[1]октябрь 2015'!H17+'[1]ноябрь 2015 '!H17+декабрь!H17</f>
        <v>17961.541</v>
      </c>
      <c r="I17" s="19">
        <f>'[1]октябрь 2015'!I17+'[1]ноябрь 2015 '!I17+декабрь!I17</f>
        <v>18225.394</v>
      </c>
      <c r="J17" s="19">
        <f>'[1]октябрь 2015'!J17+'[1]ноябрь 2015 '!J17+декабрь!J17</f>
        <v>5157.280000000001</v>
      </c>
      <c r="K17" s="19">
        <f>'[1]октябрь 2015'!K17+'[1]ноябрь 2015 '!K17+декабрь!K17</f>
        <v>2.388</v>
      </c>
      <c r="L17" s="19">
        <f>'[1]октябрь 2015'!L17+'[1]ноябрь 2015 '!L17+декабрь!L17</f>
        <v>48.696</v>
      </c>
      <c r="M17" s="19">
        <f>'[1]октябрь 2015'!M17+'[1]ноябрь 2015 '!M17+декабрь!M17</f>
        <v>48.696</v>
      </c>
      <c r="N17" s="19">
        <f>'[1]октябрь 2015'!N17+'[1]ноябрь 2015 '!N17+декабрь!N17</f>
        <v>3622.085</v>
      </c>
      <c r="O17" s="19">
        <f>'[1]октябрь 2015'!O17+'[1]ноябрь 2015 '!O17+декабрь!O17</f>
        <v>3587.9700000000003</v>
      </c>
      <c r="P17" s="19">
        <f>'[1]октябрь 2015'!P17+'[1]ноябрь 2015 '!P17+декабрь!P17</f>
        <v>578.7570000000001</v>
      </c>
      <c r="Q17" s="5"/>
      <c r="R17" s="2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</row>
    <row r="18" spans="1:18" ht="12">
      <c r="A18" s="12"/>
      <c r="B18" s="52" t="s">
        <v>19</v>
      </c>
      <c r="C18" s="52"/>
      <c r="D18" s="52"/>
      <c r="E18" s="14">
        <f>'[1]октябрь 2015'!E18+'[1]ноябрь 2015 '!E18+декабрь!E18</f>
        <v>0</v>
      </c>
      <c r="F18" s="15">
        <f>'[1]октябрь 2015'!F18+'[1]ноябрь 2015 '!F18+декабрь!F18</f>
        <v>0</v>
      </c>
      <c r="G18" s="15">
        <f>'[1]октябрь 2015'!G18+'[1]ноябрь 2015 '!G18+декабрь!G18</f>
        <v>0</v>
      </c>
      <c r="H18" s="14">
        <f>'[1]октябрь 2015'!H18+'[1]ноябрь 2015 '!H18+декабрь!H18</f>
        <v>0</v>
      </c>
      <c r="I18" s="15">
        <f>'[1]октябрь 2015'!I18+'[1]ноябрь 2015 '!I18+декабрь!I18</f>
        <v>0</v>
      </c>
      <c r="J18" s="15">
        <f>'[1]октябрь 2015'!J18+'[1]ноябрь 2015 '!J18+декабрь!J18</f>
        <v>0</v>
      </c>
      <c r="K18" s="14">
        <f>'[1]октябрь 2015'!K18+'[1]ноябрь 2015 '!K18+декабрь!K18</f>
        <v>0</v>
      </c>
      <c r="L18" s="15">
        <f>'[1]октябрь 2015'!L18+'[1]ноябрь 2015 '!L18+декабрь!L18</f>
        <v>0</v>
      </c>
      <c r="M18" s="15">
        <f>'[1]октябрь 2015'!M18+'[1]ноябрь 2015 '!M18+декабрь!M18</f>
        <v>0</v>
      </c>
      <c r="N18" s="14">
        <f>'[1]октябрь 2015'!N18+'[1]ноябрь 2015 '!N18+декабрь!N18</f>
        <v>0</v>
      </c>
      <c r="O18" s="15">
        <f>'[1]октябрь 2015'!O18+'[1]ноябрь 2015 '!O18+декабрь!O18</f>
        <v>0</v>
      </c>
      <c r="P18" s="15">
        <f>'[1]октябрь 2015'!P18+'[1]ноябрь 2015 '!P18+декабрь!P18</f>
        <v>0</v>
      </c>
      <c r="Q18" s="5"/>
      <c r="R18" s="5"/>
    </row>
    <row r="19" spans="1:112" s="21" customFormat="1" ht="12">
      <c r="A19" s="18" t="s">
        <v>20</v>
      </c>
      <c r="B19" s="57" t="s">
        <v>21</v>
      </c>
      <c r="C19" s="57"/>
      <c r="D19" s="57"/>
      <c r="E19" s="19">
        <f>'[1]октябрь 2015'!E19+'[1]ноябрь 2015 '!E19+декабрь!E19</f>
        <v>741.13</v>
      </c>
      <c r="F19" s="19">
        <f>'[1]октябрь 2015'!F19+'[1]ноябрь 2015 '!F19+декабрь!F19</f>
        <v>552.5631000000001</v>
      </c>
      <c r="G19" s="19">
        <f>'[1]октябрь 2015'!G19+'[1]ноябрь 2015 '!G19+декабрь!G19</f>
        <v>361.87500000000006</v>
      </c>
      <c r="H19" s="19">
        <f>'[1]октябрь 2015'!H19+'[1]ноябрь 2015 '!H19+декабрь!H19</f>
        <v>711.31</v>
      </c>
      <c r="I19" s="19">
        <f>'[1]октябрь 2015'!I19+'[1]ноябрь 2015 '!I19+декабрь!I19</f>
        <v>526.0521</v>
      </c>
      <c r="J19" s="19">
        <f>'[1]октябрь 2015'!J19+'[1]ноябрь 2015 '!J19+декабрь!J19</f>
        <v>360.63000000000005</v>
      </c>
      <c r="K19" s="19">
        <f>'[1]октябрь 2015'!K19+'[1]ноябрь 2015 '!K19+декабрь!K19</f>
        <v>0</v>
      </c>
      <c r="L19" s="19">
        <f>'[1]октябрь 2015'!L19+'[1]ноябрь 2015 '!L19+декабрь!L19</f>
        <v>0</v>
      </c>
      <c r="M19" s="19">
        <f>'[1]октябрь 2015'!M19+'[1]ноябрь 2015 '!M19+декабрь!M19</f>
        <v>0</v>
      </c>
      <c r="N19" s="19">
        <f>'[1]октябрь 2015'!N19+'[1]ноябрь 2015 '!N19+декабрь!N19</f>
        <v>29.82</v>
      </c>
      <c r="O19" s="19">
        <f>'[1]октябрь 2015'!O19+'[1]ноябрь 2015 '!O19+декабрь!O19</f>
        <v>26.511</v>
      </c>
      <c r="P19" s="19">
        <f>'[1]октябрь 2015'!P19+'[1]ноябрь 2015 '!P19+декабрь!P19</f>
        <v>1.245</v>
      </c>
      <c r="Q19" s="4"/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0" spans="1:26" ht="12.75" customHeight="1">
      <c r="A20" s="12"/>
      <c r="B20" s="13" t="s">
        <v>22</v>
      </c>
      <c r="C20" s="13"/>
      <c r="D20" s="13"/>
      <c r="E20" s="14">
        <f>'[1]октябрь 2015'!E20+'[1]ноябрь 2015 '!E20+декабрь!E20</f>
        <v>2.908</v>
      </c>
      <c r="F20" s="15">
        <f>'[1]октябрь 2015'!F20+'[1]ноябрь 2015 '!F20+декабрь!F20</f>
        <v>1.245</v>
      </c>
      <c r="G20" s="15">
        <f>'[1]октябрь 2015'!G20+'[1]ноябрь 2015 '!G20+декабрь!G20</f>
        <v>1.245</v>
      </c>
      <c r="H20" s="14">
        <f>'[1]октябрь 2015'!H20+'[1]ноябрь 2015 '!H20+декабрь!H20</f>
        <v>0</v>
      </c>
      <c r="I20" s="15">
        <f>'[1]октябрь 2015'!I20+'[1]ноябрь 2015 '!I20+декабрь!I20</f>
        <v>0</v>
      </c>
      <c r="J20" s="15">
        <f>'[1]октябрь 2015'!J20+'[1]ноябрь 2015 '!J20+декабрь!J20</f>
        <v>0</v>
      </c>
      <c r="K20" s="14">
        <f>'[1]октябрь 2015'!K20+'[1]ноябрь 2015 '!K20+декабрь!K20</f>
        <v>0</v>
      </c>
      <c r="L20" s="15">
        <f>'[1]октябрь 2015'!L20+'[1]ноябрь 2015 '!L20+декабрь!L20</f>
        <v>0</v>
      </c>
      <c r="M20" s="15">
        <f>'[1]октябрь 2015'!M20+'[1]ноябрь 2015 '!M20+декабрь!M20</f>
        <v>0</v>
      </c>
      <c r="N20" s="14">
        <f>'[1]октябрь 2015'!N20+'[1]ноябрь 2015 '!N20+декабрь!N20</f>
        <v>2.908</v>
      </c>
      <c r="O20" s="15">
        <f>'[1]октябрь 2015'!O20+'[1]ноябрь 2015 '!O20+декабрь!O20</f>
        <v>1.245</v>
      </c>
      <c r="P20" s="15">
        <f>'[1]октябрь 2015'!P20+'[1]ноябрь 2015 '!P20+декабрь!P20</f>
        <v>1.245</v>
      </c>
      <c r="Q20" s="4"/>
      <c r="R20" s="23" t="s">
        <v>23</v>
      </c>
      <c r="S20" s="23"/>
      <c r="T20" s="23"/>
      <c r="U20" s="23"/>
      <c r="V20" s="23"/>
      <c r="W20" s="23"/>
      <c r="X20" s="23"/>
      <c r="Y20" s="23"/>
      <c r="Z20" s="23"/>
    </row>
    <row r="21" spans="1:27" ht="12">
      <c r="A21" s="12"/>
      <c r="B21" s="13" t="s">
        <v>24</v>
      </c>
      <c r="C21" s="13"/>
      <c r="D21" s="13"/>
      <c r="E21" s="14">
        <f>'[1]октябрь 2015'!E21+'[1]ноябрь 2015 '!E21+декабрь!E21</f>
        <v>0</v>
      </c>
      <c r="F21" s="15">
        <f>'[1]октябрь 2015'!F21+'[1]ноябрь 2015 '!F21+декабрь!F21</f>
        <v>0</v>
      </c>
      <c r="G21" s="15">
        <f>'[1]октябрь 2015'!G21+'[1]ноябрь 2015 '!G21+декабрь!G21</f>
        <v>0</v>
      </c>
      <c r="H21" s="14">
        <f>'[1]октябрь 2015'!H21+'[1]ноябрь 2015 '!H21+декабрь!H21</f>
        <v>0</v>
      </c>
      <c r="I21" s="15">
        <f>'[1]октябрь 2015'!I21+'[1]ноябрь 2015 '!I21+декабрь!I21</f>
        <v>0</v>
      </c>
      <c r="J21" s="15">
        <f>'[1]октябрь 2015'!J21+'[1]ноябрь 2015 '!J21+декабрь!J21</f>
        <v>0</v>
      </c>
      <c r="K21" s="14">
        <f>'[1]октябрь 2015'!K21+'[1]ноябрь 2015 '!K21+декабрь!K21</f>
        <v>0</v>
      </c>
      <c r="L21" s="15">
        <f>'[1]октябрь 2015'!L21+'[1]ноябрь 2015 '!L21+декабрь!L21</f>
        <v>0</v>
      </c>
      <c r="M21" s="15">
        <f>'[1]октябрь 2015'!M21+'[1]ноябрь 2015 '!M21+декабрь!M21</f>
        <v>0</v>
      </c>
      <c r="N21" s="14">
        <f>'[1]октябрь 2015'!N21+'[1]ноябрь 2015 '!N21+декабрь!N21</f>
        <v>0</v>
      </c>
      <c r="O21" s="15">
        <f>'[1]октябрь 2015'!O21+'[1]ноябрь 2015 '!O21+декабрь!O21</f>
        <v>0</v>
      </c>
      <c r="P21" s="15">
        <f>'[1]октябрь 2015'!P21+'[1]ноябрь 2015 '!P21+декабрь!P21</f>
        <v>0</v>
      </c>
      <c r="Q21" s="4"/>
      <c r="R21" s="23"/>
      <c r="S21" s="23"/>
      <c r="T21" s="23"/>
      <c r="U21" s="23"/>
      <c r="V21" s="23"/>
      <c r="W21" s="23"/>
      <c r="X21" s="23"/>
      <c r="Y21" s="23"/>
      <c r="Z21" s="23"/>
      <c r="AA21" s="4"/>
    </row>
    <row r="22" spans="1:27" ht="12">
      <c r="A22" s="12"/>
      <c r="B22" s="13" t="s">
        <v>25</v>
      </c>
      <c r="C22" s="13"/>
      <c r="D22" s="13"/>
      <c r="E22" s="14">
        <f>'[1]октябрь 2015'!E22+'[1]ноябрь 2015 '!E22+декабрь!E22</f>
        <v>738.222</v>
      </c>
      <c r="F22" s="15">
        <f>'[1]октябрь 2015'!F22+'[1]ноябрь 2015 '!F22+декабрь!F22</f>
        <v>551.3181000000001</v>
      </c>
      <c r="G22" s="15">
        <f>'[1]октябрь 2015'!G22+'[1]ноябрь 2015 '!G22+декабрь!G22</f>
        <v>360.63000000000005</v>
      </c>
      <c r="H22" s="14">
        <f>'[1]октябрь 2015'!H22+'[1]ноябрь 2015 '!H22+декабрь!H22</f>
        <v>711.31</v>
      </c>
      <c r="I22" s="15">
        <f>'[1]октябрь 2015'!I22+'[1]ноябрь 2015 '!I22+декабрь!I22</f>
        <v>526.0521</v>
      </c>
      <c r="J22" s="15">
        <f>'[1]октябрь 2015'!J22+'[1]ноябрь 2015 '!J22+декабрь!J22</f>
        <v>360.63000000000005</v>
      </c>
      <c r="K22" s="14">
        <f>'[1]октябрь 2015'!K22+'[1]ноябрь 2015 '!K22+декабрь!K22</f>
        <v>0</v>
      </c>
      <c r="L22" s="15">
        <f>'[1]октябрь 2015'!L22+'[1]ноябрь 2015 '!L22+декабрь!L22</f>
        <v>0</v>
      </c>
      <c r="M22" s="15">
        <f>'[1]октябрь 2015'!M22+'[1]ноябрь 2015 '!M22+декабрь!M22</f>
        <v>0</v>
      </c>
      <c r="N22" s="14">
        <f>'[1]октябрь 2015'!N22+'[1]ноябрь 2015 '!N22+декабрь!N22</f>
        <v>26.912</v>
      </c>
      <c r="O22" s="15">
        <f>'[1]октябрь 2015'!O22+'[1]ноябрь 2015 '!O22+декабрь!O22</f>
        <v>25.266</v>
      </c>
      <c r="P22" s="15">
        <f>'[1]октябрь 2015'!P22+'[1]ноябрь 2015 '!P22+декабрь!P22</f>
        <v>0</v>
      </c>
      <c r="Q22" s="4"/>
      <c r="R22" s="23"/>
      <c r="S22" s="23"/>
      <c r="T22" s="23"/>
      <c r="U22" s="23"/>
      <c r="V22" s="23"/>
      <c r="W22" s="23"/>
      <c r="X22" s="23"/>
      <c r="Y22" s="23"/>
      <c r="Z22" s="23"/>
      <c r="AA22" s="4"/>
    </row>
    <row r="23" spans="1:112" s="21" customFormat="1" ht="12">
      <c r="A23" s="18">
        <v>4</v>
      </c>
      <c r="B23" s="57" t="s">
        <v>26</v>
      </c>
      <c r="C23" s="57"/>
      <c r="D23" s="57"/>
      <c r="E23" s="19">
        <f>'[1]октябрь 2015'!E23+'[1]ноябрь 2015 '!E23+декабрь!E23</f>
        <v>20844.884</v>
      </c>
      <c r="F23" s="19">
        <f>'[1]октябрь 2015'!F23+'[1]ноябрь 2015 '!F23+декабрь!F23</f>
        <v>21309.4969</v>
      </c>
      <c r="G23" s="19">
        <f>'[1]октябрь 2015'!G23+'[1]ноябрь 2015 '!G23+декабрь!G23</f>
        <v>5422.858</v>
      </c>
      <c r="H23" s="19">
        <f>'[1]октябрь 2015'!H23+'[1]ноябрь 2015 '!H23+декабрь!H23</f>
        <v>17250.231</v>
      </c>
      <c r="I23" s="19">
        <f>'[1]октябрь 2015'!I23+'[1]ноябрь 2015 '!I23+декабрь!I23</f>
        <v>17699.3419</v>
      </c>
      <c r="J23" s="19">
        <f>'[1]октябрь 2015'!J23+'[1]ноябрь 2015 '!J23+декабрь!J23</f>
        <v>4796.650000000001</v>
      </c>
      <c r="K23" s="19">
        <f>'[1]октябрь 2015'!K23+'[1]ноябрь 2015 '!K23+декабрь!K23</f>
        <v>2.388</v>
      </c>
      <c r="L23" s="19">
        <f>'[1]октябрь 2015'!L23+'[1]ноябрь 2015 '!L23+декабрь!L23</f>
        <v>48.696</v>
      </c>
      <c r="M23" s="19">
        <f>'[1]октябрь 2015'!M23+'[1]ноябрь 2015 '!M23+декабрь!M23</f>
        <v>48.696</v>
      </c>
      <c r="N23" s="19">
        <f>'[1]октябрь 2015'!N23+'[1]ноябрь 2015 '!N23+декабрь!N23</f>
        <v>3592.2650000000003</v>
      </c>
      <c r="O23" s="19">
        <f>'[1]октябрь 2015'!O23+'[1]ноябрь 2015 '!O23+декабрь!O23</f>
        <v>3561.459</v>
      </c>
      <c r="P23" s="19">
        <f>'[1]октябрь 2015'!P23+'[1]ноябрь 2015 '!P23+декабрь!P23</f>
        <v>577.5120000000001</v>
      </c>
      <c r="Q23" s="5"/>
      <c r="R23" s="23"/>
      <c r="S23" s="23"/>
      <c r="T23" s="23"/>
      <c r="U23" s="23"/>
      <c r="V23" s="23"/>
      <c r="W23" s="23"/>
      <c r="X23" s="23"/>
      <c r="Y23" s="23"/>
      <c r="Z23" s="23"/>
      <c r="AA23" s="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</row>
    <row r="24" spans="1:112" s="30" customFormat="1" ht="12">
      <c r="A24" s="25" t="s">
        <v>27</v>
      </c>
      <c r="B24" s="58" t="s">
        <v>28</v>
      </c>
      <c r="C24" s="58"/>
      <c r="D24" s="58"/>
      <c r="E24" s="27">
        <f>'[1]октябрь 2015'!E24+'[1]ноябрь 2015 '!E24+декабрь!E24</f>
        <v>7058.3</v>
      </c>
      <c r="F24" s="27">
        <f>'[1]октябрь 2015'!F24+'[1]ноябрь 2015 '!F24+декабрь!F24</f>
        <v>6145.606899999999</v>
      </c>
      <c r="G24" s="27">
        <f>'[1]октябрь 2015'!G24+'[1]ноябрь 2015 '!G24+декабрь!G24</f>
        <v>285.544</v>
      </c>
      <c r="H24" s="27">
        <f>'[1]октябрь 2015'!H24+'[1]ноябрь 2015 '!H24+декабрь!H24</f>
        <v>4903.99</v>
      </c>
      <c r="I24" s="27">
        <f>'[1]октябрь 2015'!I24+'[1]ноябрь 2015 '!I24+декабрь!I24</f>
        <v>3338.7208999999993</v>
      </c>
      <c r="J24" s="27">
        <f>'[1]октябрь 2015'!J24+'[1]ноябрь 2015 '!J24+декабрь!J24</f>
        <v>285.544</v>
      </c>
      <c r="K24" s="27">
        <f>'[1]октябрь 2015'!K24+'[1]ноябрь 2015 '!K24+декабрь!K24</f>
        <v>0</v>
      </c>
      <c r="L24" s="27">
        <f>'[1]октябрь 2015'!L24+'[1]ноябрь 2015 '!L24+декабрь!L24</f>
        <v>0</v>
      </c>
      <c r="M24" s="27">
        <f>'[1]октябрь 2015'!M24+'[1]ноябрь 2015 '!M24+декабрь!M24</f>
        <v>0</v>
      </c>
      <c r="N24" s="27">
        <f>'[1]октябрь 2015'!N24+'[1]ноябрь 2015 '!N24+декабрь!N24</f>
        <v>2154.31</v>
      </c>
      <c r="O24" s="27">
        <f>'[1]октябрь 2015'!O24+'[1]ноябрь 2015 '!O24+декабрь!O24</f>
        <v>2806.886</v>
      </c>
      <c r="P24" s="27">
        <f>'[1]октябрь 2015'!P24+'[1]ноябрь 2015 '!P24+декабрь!P24</f>
        <v>0</v>
      </c>
      <c r="Q24" s="29"/>
      <c r="R24" s="23"/>
      <c r="S24" s="23"/>
      <c r="T24" s="23"/>
      <c r="U24" s="23"/>
      <c r="V24" s="23"/>
      <c r="W24" s="23"/>
      <c r="X24" s="23"/>
      <c r="Y24" s="23"/>
      <c r="Z24" s="23"/>
      <c r="AA24" s="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</row>
    <row r="25" spans="1:112" s="30" customFormat="1" ht="12">
      <c r="A25" s="25" t="s">
        <v>29</v>
      </c>
      <c r="B25" s="58" t="s">
        <v>30</v>
      </c>
      <c r="C25" s="58"/>
      <c r="D25" s="58"/>
      <c r="E25" s="27">
        <f>'[1]октябрь 2015'!E25+'[1]ноябрь 2015 '!E25+декабрь!E25</f>
        <v>13786.583999999999</v>
      </c>
      <c r="F25" s="27">
        <f>'[1]октябрь 2015'!F25+'[1]ноябрь 2015 '!F25+декабрь!F25</f>
        <v>15163.89</v>
      </c>
      <c r="G25" s="27">
        <f>'[1]октябрь 2015'!G25+'[1]ноябрь 2015 '!G25+декабрь!G25</f>
        <v>5137.313999999999</v>
      </c>
      <c r="H25" s="27">
        <f>'[1]октябрь 2015'!H25+'[1]ноябрь 2015 '!H25+декабрь!H25</f>
        <v>12346.241000000002</v>
      </c>
      <c r="I25" s="27">
        <f>'[1]октябрь 2015'!I25+'[1]ноябрь 2015 '!I25+декабрь!I25</f>
        <v>14360.621000000001</v>
      </c>
      <c r="J25" s="27">
        <f>'[1]октябрь 2015'!J25+'[1]ноябрь 2015 '!J25+декабрь!J25</f>
        <v>4511.106</v>
      </c>
      <c r="K25" s="27">
        <f>'[1]октябрь 2015'!K25+'[1]ноябрь 2015 '!K25+декабрь!K25</f>
        <v>2.388</v>
      </c>
      <c r="L25" s="27">
        <f>'[1]октябрь 2015'!L25+'[1]ноябрь 2015 '!L25+декабрь!L25</f>
        <v>48.696</v>
      </c>
      <c r="M25" s="27">
        <f>'[1]октябрь 2015'!M25+'[1]ноябрь 2015 '!M25+декабрь!M25</f>
        <v>48.696</v>
      </c>
      <c r="N25" s="27">
        <f>'[1]октябрь 2015'!N25+'[1]ноябрь 2015 '!N25+декабрь!N25</f>
        <v>1437.955</v>
      </c>
      <c r="O25" s="27">
        <f>'[1]октябрь 2015'!O25+'[1]ноябрь 2015 '!O25+декабрь!O25</f>
        <v>754.573</v>
      </c>
      <c r="P25" s="27">
        <f>'[1]октябрь 2015'!P25+'[1]ноябрь 2015 '!P25+декабрь!P25</f>
        <v>577.5120000000001</v>
      </c>
      <c r="Q25" s="31"/>
      <c r="R25" s="23"/>
      <c r="S25" s="23" t="s">
        <v>31</v>
      </c>
      <c r="T25" s="23"/>
      <c r="U25" s="23"/>
      <c r="V25" s="23"/>
      <c r="W25" s="23"/>
      <c r="X25" s="23"/>
      <c r="Y25" s="23"/>
      <c r="Z25" s="23"/>
      <c r="AA25" s="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</row>
    <row r="26" spans="1:112" s="30" customFormat="1" ht="12">
      <c r="A26" s="25" t="s">
        <v>32</v>
      </c>
      <c r="B26" s="26" t="s">
        <v>33</v>
      </c>
      <c r="C26" s="26"/>
      <c r="D26" s="26"/>
      <c r="E26" s="27">
        <f>'[1]октябрь 2015'!E26+'[1]ноябрь 2015 '!E26+декабрь!E26</f>
        <v>12611.831000000002</v>
      </c>
      <c r="F26" s="27">
        <f>'[1]октябрь 2015'!F26+'[1]ноябрь 2015 '!F26+декабрь!F26</f>
        <v>14515.346000000001</v>
      </c>
      <c r="G26" s="27">
        <f>'[1]октябрь 2015'!G26+'[1]ноябрь 2015 '!G26+декабрь!G26</f>
        <v>4592.737999999999</v>
      </c>
      <c r="H26" s="27">
        <f>'[1]октябрь 2015'!H26+'[1]ноябрь 2015 '!H26+декабрь!H26</f>
        <v>11835.403</v>
      </c>
      <c r="I26" s="27">
        <f>'[1]октябрь 2015'!I26+'[1]ноябрь 2015 '!I26+декабрь!I26</f>
        <v>13723.405</v>
      </c>
      <c r="J26" s="27">
        <f>'[1]октябрь 2015'!J26+'[1]ноябрь 2015 '!J26+декабрь!J26</f>
        <v>3967.776</v>
      </c>
      <c r="K26" s="27">
        <f>'[1]октябрь 2015'!K26+'[1]ноябрь 2015 '!K26+декабрь!K26</f>
        <v>2.388</v>
      </c>
      <c r="L26" s="27">
        <f>'[1]октябрь 2015'!L26+'[1]ноябрь 2015 '!L26+декабрь!L26</f>
        <v>48.696</v>
      </c>
      <c r="M26" s="27">
        <f>'[1]октябрь 2015'!M26+'[1]ноябрь 2015 '!M26+декабрь!M26</f>
        <v>48.696</v>
      </c>
      <c r="N26" s="27">
        <f>'[1]октябрь 2015'!N26+'[1]ноябрь 2015 '!N26+декабрь!N26</f>
        <v>774.04</v>
      </c>
      <c r="O26" s="27">
        <f>'[1]октябрь 2015'!O26+'[1]ноябрь 2015 '!O26+декабрь!O26</f>
        <v>743.2449999999999</v>
      </c>
      <c r="P26" s="27">
        <f>'[1]октябрь 2015'!P26+'[1]ноябрь 2015 '!P26+декабрь!P26</f>
        <v>576.2660000000001</v>
      </c>
      <c r="Q26" s="5"/>
      <c r="R26" s="23"/>
      <c r="S26" s="23"/>
      <c r="T26" s="23"/>
      <c r="U26" s="23"/>
      <c r="V26" s="23"/>
      <c r="W26" s="23"/>
      <c r="X26" s="23"/>
      <c r="Y26" s="23"/>
      <c r="Z26" s="23"/>
      <c r="AA26" s="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</row>
    <row r="27" spans="1:27" ht="12">
      <c r="A27" s="12" t="s">
        <v>34</v>
      </c>
      <c r="B27" s="6" t="s">
        <v>35</v>
      </c>
      <c r="C27" s="6"/>
      <c r="D27" s="6"/>
      <c r="E27" s="14">
        <f>'[1]октябрь 2015'!E27+'[1]ноябрь 2015 '!E27+декабрь!E27</f>
        <v>1635.699</v>
      </c>
      <c r="F27" s="15">
        <f>'[1]октябрь 2015'!F27+'[1]ноябрь 2015 '!F27+декабрь!F27</f>
        <v>2274.371</v>
      </c>
      <c r="G27" s="15">
        <f>'[1]октябрь 2015'!G27+'[1]ноябрь 2015 '!G27+декабрь!G27</f>
        <v>1570.399</v>
      </c>
      <c r="H27" s="14">
        <f>'[1]октябрь 2015'!H27+'[1]ноябрь 2015 '!H27+декабрь!H27</f>
        <v>1563.766</v>
      </c>
      <c r="I27" s="15">
        <f>'[1]октябрь 2015'!I27+'[1]ноябрь 2015 '!I27+декабрь!I27</f>
        <v>2177.907</v>
      </c>
      <c r="J27" s="15">
        <f>'[1]октябрь 2015'!J27+'[1]ноябрь 2015 '!J27+декабрь!J27</f>
        <v>1474.9679999999998</v>
      </c>
      <c r="K27" s="14">
        <f>'[1]октябрь 2015'!K27+'[1]ноябрь 2015 '!K27+декабрь!K27</f>
        <v>2.12</v>
      </c>
      <c r="L27" s="15">
        <f>'[1]октябрь 2015'!L27+'[1]ноябрь 2015 '!L27+декабрь!L27</f>
        <v>48.696</v>
      </c>
      <c r="M27" s="15">
        <f>'[1]октябрь 2015'!M27+'[1]ноябрь 2015 '!M27+декабрь!M27</f>
        <v>48.696</v>
      </c>
      <c r="N27" s="14">
        <f>'[1]октябрь 2015'!N27+'[1]ноябрь 2015 '!N27+декабрь!N27</f>
        <v>69.813</v>
      </c>
      <c r="O27" s="15">
        <f>'[1]октябрь 2015'!O27+'[1]ноябрь 2015 '!O27+декабрь!O27</f>
        <v>47.768</v>
      </c>
      <c r="P27" s="15">
        <f>'[1]октябрь 2015'!P27+'[1]ноябрь 2015 '!P27+декабрь!P27</f>
        <v>46.735</v>
      </c>
      <c r="Q27" s="31"/>
      <c r="R27" s="23"/>
      <c r="S27" s="23"/>
      <c r="T27" s="23"/>
      <c r="U27" s="23"/>
      <c r="V27" s="23"/>
      <c r="W27" s="23"/>
      <c r="X27" s="23"/>
      <c r="Y27" s="23"/>
      <c r="Z27" s="23"/>
      <c r="AA27" s="4"/>
    </row>
    <row r="28" spans="1:27" ht="12">
      <c r="A28" s="33"/>
      <c r="B28" s="54" t="s">
        <v>36</v>
      </c>
      <c r="C28" s="55"/>
      <c r="D28" s="56"/>
      <c r="E28" s="14">
        <f>'[1]октябрь 2015'!E28+'[1]ноябрь 2015 '!E28+декабрь!E28</f>
        <v>0</v>
      </c>
      <c r="F28" s="15">
        <f>'[1]октябрь 2015'!F28+'[1]ноябрь 2015 '!F28+декабрь!F28</f>
        <v>1851.824</v>
      </c>
      <c r="G28" s="15">
        <f>'[1]октябрь 2015'!G28+'[1]ноябрь 2015 '!G28+декабрь!G28</f>
        <v>1453.037</v>
      </c>
      <c r="H28" s="14">
        <f>'[1]октябрь 2015'!H28+'[1]ноябрь 2015 '!H28+декабрь!H28</f>
        <v>0</v>
      </c>
      <c r="I28" s="15">
        <f>'[1]октябрь 2015'!I28+'[1]ноябрь 2015 '!I28+декабрь!I28</f>
        <v>1768.042</v>
      </c>
      <c r="J28" s="15">
        <f>'[1]октябрь 2015'!J28+'[1]ноябрь 2015 '!J28+декабрь!J28</f>
        <v>1369.442</v>
      </c>
      <c r="K28" s="14">
        <f>'[1]октябрь 2015'!K28+'[1]ноябрь 2015 '!K28+декабрь!K28</f>
        <v>0</v>
      </c>
      <c r="L28" s="15">
        <f>'[1]октябрь 2015'!L28+'[1]ноябрь 2015 '!L28+декабрь!L28</f>
        <v>48.696</v>
      </c>
      <c r="M28" s="15">
        <f>'[1]октябрь 2015'!M28+'[1]ноябрь 2015 '!M28+декабрь!M28</f>
        <v>48.696</v>
      </c>
      <c r="N28" s="14">
        <f>'[1]октябрь 2015'!N28+'[1]ноябрь 2015 '!N28+декабрь!N28</f>
        <v>0</v>
      </c>
      <c r="O28" s="15">
        <f>'[1]октябрь 2015'!O28+'[1]ноябрь 2015 '!O28+декабрь!O28</f>
        <v>35.086</v>
      </c>
      <c r="P28" s="15">
        <f>'[1]октябрь 2015'!P28+'[1]ноябрь 2015 '!P28+декабрь!P28</f>
        <v>34.899</v>
      </c>
      <c r="Q28" s="31"/>
      <c r="R28" s="23"/>
      <c r="S28" s="23"/>
      <c r="T28" s="23"/>
      <c r="U28" s="23"/>
      <c r="V28" s="23"/>
      <c r="W28" s="23"/>
      <c r="X28" s="23"/>
      <c r="Y28" s="23"/>
      <c r="Z28" s="23"/>
      <c r="AA28" s="4"/>
    </row>
    <row r="29" spans="1:27" ht="12">
      <c r="A29" s="33"/>
      <c r="B29" s="54" t="s">
        <v>37</v>
      </c>
      <c r="C29" s="55"/>
      <c r="D29" s="56"/>
      <c r="E29" s="14">
        <f>'[1]октябрь 2015'!E29+'[1]ноябрь 2015 '!E29+декабрь!E29</f>
        <v>0</v>
      </c>
      <c r="F29" s="15">
        <f>'[1]октябрь 2015'!F29+'[1]ноябрь 2015 '!F29+декабрь!F29</f>
        <v>263.416</v>
      </c>
      <c r="G29" s="15">
        <f>'[1]октябрь 2015'!G29+'[1]ноябрь 2015 '!G29+декабрь!G29</f>
        <v>110.564</v>
      </c>
      <c r="H29" s="14">
        <f>'[1]октябрь 2015'!H29+'[1]ноябрь 2015 '!H29+декабрь!H29</f>
        <v>0</v>
      </c>
      <c r="I29" s="15">
        <f>'[1]октябрь 2015'!I29+'[1]ноябрь 2015 '!I29+декабрь!I29</f>
        <v>251.35500000000002</v>
      </c>
      <c r="J29" s="15">
        <f>'[1]октябрь 2015'!J29+'[1]ноябрь 2015 '!J29+декабрь!J29</f>
        <v>98.72800000000001</v>
      </c>
      <c r="K29" s="14">
        <f>'[1]октябрь 2015'!K29+'[1]ноябрь 2015 '!K29+декабрь!K29</f>
        <v>0</v>
      </c>
      <c r="L29" s="15">
        <f>'[1]октябрь 2015'!L29+'[1]ноябрь 2015 '!L29+декабрь!L29</f>
        <v>0</v>
      </c>
      <c r="M29" s="15">
        <f>'[1]октябрь 2015'!M29+'[1]ноябрь 2015 '!M29+декабрь!M29</f>
        <v>0</v>
      </c>
      <c r="N29" s="14">
        <f>'[1]октябрь 2015'!N29+'[1]ноябрь 2015 '!N29+декабрь!N29</f>
        <v>0</v>
      </c>
      <c r="O29" s="15">
        <f>'[1]октябрь 2015'!O29+'[1]ноябрь 2015 '!O29+декабрь!O29</f>
        <v>12.060999999999998</v>
      </c>
      <c r="P29" s="15">
        <f>'[1]октябрь 2015'!P29+'[1]ноябрь 2015 '!P29+декабрь!P29</f>
        <v>11.835999999999999</v>
      </c>
      <c r="Q29" s="31"/>
      <c r="R29" s="23"/>
      <c r="S29" s="23"/>
      <c r="T29" s="23"/>
      <c r="U29" s="23"/>
      <c r="V29" s="23"/>
      <c r="W29" s="23"/>
      <c r="X29" s="23"/>
      <c r="Y29" s="23"/>
      <c r="Z29" s="23"/>
      <c r="AA29" s="4"/>
    </row>
    <row r="30" spans="1:27" ht="12">
      <c r="A30" s="33"/>
      <c r="B30" s="54" t="s">
        <v>38</v>
      </c>
      <c r="C30" s="55"/>
      <c r="D30" s="56"/>
      <c r="E30" s="14">
        <f>'[1]октябрь 2015'!E30+'[1]ноябрь 2015 '!E30+декабрь!E30</f>
        <v>0</v>
      </c>
      <c r="F30" s="15">
        <f>'[1]октябрь 2015'!F30+'[1]ноябрь 2015 '!F30+декабрь!F30</f>
        <v>159.131</v>
      </c>
      <c r="G30" s="15">
        <f>'[1]октябрь 2015'!G30+'[1]ноябрь 2015 '!G30+декабрь!G30</f>
        <v>6.798</v>
      </c>
      <c r="H30" s="14">
        <f>'[1]октябрь 2015'!H30+'[1]ноябрь 2015 '!H30+декабрь!H30</f>
        <v>0</v>
      </c>
      <c r="I30" s="15">
        <f>'[1]октябрь 2015'!I30+'[1]ноябрь 2015 '!I30+декабрь!I30</f>
        <v>158.51</v>
      </c>
      <c r="J30" s="15">
        <f>'[1]октябрь 2015'!J30+'[1]ноябрь 2015 '!J30+декабрь!J30</f>
        <v>6.798</v>
      </c>
      <c r="K30" s="14">
        <f>'[1]октябрь 2015'!K30+'[1]ноябрь 2015 '!K30+декабрь!K30</f>
        <v>0</v>
      </c>
      <c r="L30" s="15">
        <f>'[1]октябрь 2015'!L30+'[1]ноябрь 2015 '!L30+декабрь!L30</f>
        <v>0</v>
      </c>
      <c r="M30" s="15">
        <f>'[1]октябрь 2015'!M30+'[1]ноябрь 2015 '!M30+декабрь!M30</f>
        <v>0</v>
      </c>
      <c r="N30" s="14">
        <f>'[1]октябрь 2015'!N30+'[1]ноябрь 2015 '!N30+декабрь!N30</f>
        <v>0</v>
      </c>
      <c r="O30" s="15">
        <f>'[1]октябрь 2015'!O30+'[1]ноябрь 2015 '!O30+декабрь!O30</f>
        <v>0.621</v>
      </c>
      <c r="P30" s="15">
        <f>'[1]октябрь 2015'!P30+'[1]ноябрь 2015 '!P30+декабрь!P30</f>
        <v>0</v>
      </c>
      <c r="Q30" s="31"/>
      <c r="R30" s="23"/>
      <c r="S30" s="23"/>
      <c r="T30" s="23"/>
      <c r="U30" s="23"/>
      <c r="V30" s="23"/>
      <c r="W30" s="23"/>
      <c r="X30" s="23"/>
      <c r="Y30" s="23"/>
      <c r="Z30" s="23"/>
      <c r="AA30" s="4"/>
    </row>
    <row r="31" spans="1:27" ht="12">
      <c r="A31" s="12" t="s">
        <v>39</v>
      </c>
      <c r="B31" s="54" t="s">
        <v>40</v>
      </c>
      <c r="C31" s="55"/>
      <c r="D31" s="56"/>
      <c r="E31" s="14">
        <f>'[1]октябрь 2015'!E31+'[1]ноябрь 2015 '!E31+декабрь!E31</f>
        <v>1436.966</v>
      </c>
      <c r="F31" s="15">
        <f>'[1]октябрь 2015'!F31+'[1]ноябрь 2015 '!F31+декабрь!F31</f>
        <v>1717.928</v>
      </c>
      <c r="G31" s="15">
        <f>'[1]октябрь 2015'!G31+'[1]ноябрь 2015 '!G31+декабрь!G31</f>
        <v>511.621</v>
      </c>
      <c r="H31" s="14">
        <f>'[1]октябрь 2015'!H31+'[1]ноябрь 2015 '!H31+декабрь!H31</f>
        <v>1371.0720000000001</v>
      </c>
      <c r="I31" s="15">
        <f>'[1]октябрь 2015'!I31+'[1]ноябрь 2015 '!I31+декабрь!I31</f>
        <v>1675.8580000000002</v>
      </c>
      <c r="J31" s="15">
        <f>'[1]октябрь 2015'!J31+'[1]ноябрь 2015 '!J31+декабрь!J31</f>
        <v>475.668</v>
      </c>
      <c r="K31" s="14">
        <f>'[1]октябрь 2015'!K31+'[1]ноябрь 2015 '!K31+декабрь!K31</f>
        <v>0.268</v>
      </c>
      <c r="L31" s="15">
        <f>'[1]октябрь 2015'!L31+'[1]ноябрь 2015 '!L31+декабрь!L31</f>
        <v>0</v>
      </c>
      <c r="M31" s="15">
        <f>'[1]октябрь 2015'!M31+'[1]ноябрь 2015 '!M31+декабрь!M31</f>
        <v>0</v>
      </c>
      <c r="N31" s="14">
        <f>'[1]октябрь 2015'!N31+'[1]ноябрь 2015 '!N31+декабрь!N31</f>
        <v>65.626</v>
      </c>
      <c r="O31" s="15">
        <f>'[1]октябрь 2015'!O31+'[1]ноябрь 2015 '!O31+декабрь!O31</f>
        <v>42.07</v>
      </c>
      <c r="P31" s="15">
        <f>'[1]октябрь 2015'!P31+'[1]ноябрь 2015 '!P31+декабрь!P31</f>
        <v>35.953</v>
      </c>
      <c r="Q31" s="31"/>
      <c r="R31" s="23"/>
      <c r="S31" s="23"/>
      <c r="T31" s="23"/>
      <c r="U31" s="23"/>
      <c r="V31" s="23"/>
      <c r="W31" s="23"/>
      <c r="X31" s="23"/>
      <c r="Y31" s="23"/>
      <c r="Z31" s="23"/>
      <c r="AA31" s="4"/>
    </row>
    <row r="32" spans="1:27" ht="12" hidden="1">
      <c r="A32" s="12"/>
      <c r="B32" s="54" t="s">
        <v>41</v>
      </c>
      <c r="C32" s="55"/>
      <c r="D32" s="56"/>
      <c r="E32" s="14">
        <f>'[1]октябрь 2015'!E32+'[1]ноябрь 2015 '!E32+декабрь!E32</f>
        <v>0</v>
      </c>
      <c r="F32" s="15">
        <f>'[1]октябрь 2015'!F32+'[1]ноябрь 2015 '!F32+декабрь!F32</f>
        <v>0</v>
      </c>
      <c r="G32" s="15">
        <f>'[1]октябрь 2015'!G32+'[1]ноябрь 2015 '!G32+декабрь!G32</f>
        <v>0</v>
      </c>
      <c r="H32" s="14">
        <f>'[1]октябрь 2015'!H32+'[1]ноябрь 2015 '!H32+декабрь!H32</f>
        <v>0</v>
      </c>
      <c r="I32" s="15">
        <f>'[1]октябрь 2015'!I32+'[1]ноябрь 2015 '!I32+декабрь!I32</f>
        <v>0</v>
      </c>
      <c r="J32" s="15">
        <f>'[1]октябрь 2015'!J32+'[1]ноябрь 2015 '!J32+декабрь!J32</f>
        <v>0</v>
      </c>
      <c r="K32" s="14">
        <f>'[1]октябрь 2015'!K32+'[1]ноябрь 2015 '!K32+декабрь!K32</f>
        <v>0</v>
      </c>
      <c r="L32" s="15">
        <f>'[1]октябрь 2015'!L32+'[1]ноябрь 2015 '!L32+декабрь!L32</f>
        <v>0</v>
      </c>
      <c r="M32" s="15">
        <f>'[1]октябрь 2015'!M32+'[1]ноябрь 2015 '!M32+декабрь!M32</f>
        <v>0</v>
      </c>
      <c r="N32" s="14">
        <f>'[1]октябрь 2015'!N32+'[1]ноябрь 2015 '!N32+декабрь!N32</f>
        <v>0</v>
      </c>
      <c r="O32" s="15">
        <f>'[1]октябрь 2015'!O32+'[1]ноябрь 2015 '!O32+декабрь!O32</f>
        <v>0</v>
      </c>
      <c r="P32" s="15">
        <f>'[1]октябрь 2015'!P32+'[1]ноябрь 2015 '!P32+декабрь!P32</f>
        <v>0</v>
      </c>
      <c r="Q32" s="31"/>
      <c r="R32" s="23"/>
      <c r="S32" s="23"/>
      <c r="T32" s="23"/>
      <c r="U32" s="23"/>
      <c r="V32" s="23"/>
      <c r="W32" s="23"/>
      <c r="X32" s="23"/>
      <c r="Y32" s="23"/>
      <c r="Z32" s="23"/>
      <c r="AA32" s="4"/>
    </row>
    <row r="33" spans="1:27" ht="12">
      <c r="A33" s="12"/>
      <c r="B33" s="54" t="s">
        <v>42</v>
      </c>
      <c r="C33" s="55"/>
      <c r="D33" s="56"/>
      <c r="E33" s="14">
        <f>'[1]октябрь 2015'!E33+'[1]ноябрь 2015 '!E33+декабрь!E33</f>
        <v>0</v>
      </c>
      <c r="F33" s="15">
        <f>'[1]октябрь 2015'!F33+'[1]ноябрь 2015 '!F33+декабрь!F33</f>
        <v>1717.928</v>
      </c>
      <c r="G33" s="15">
        <f>'[1]октябрь 2015'!G33+'[1]ноябрь 2015 '!G33+декабрь!G33</f>
        <v>511.621</v>
      </c>
      <c r="H33" s="14">
        <f>'[1]октябрь 2015'!H33+'[1]ноябрь 2015 '!H33+декабрь!H33</f>
        <v>0</v>
      </c>
      <c r="I33" s="15">
        <f>'[1]октябрь 2015'!I33+'[1]ноябрь 2015 '!I33+декабрь!I33</f>
        <v>1675.8580000000002</v>
      </c>
      <c r="J33" s="15">
        <f>'[1]октябрь 2015'!J33+'[1]ноябрь 2015 '!J33+декабрь!J33</f>
        <v>475.668</v>
      </c>
      <c r="K33" s="14">
        <f>'[1]октябрь 2015'!K33+'[1]ноябрь 2015 '!K33+декабрь!K33</f>
        <v>0</v>
      </c>
      <c r="L33" s="15">
        <f>'[1]октябрь 2015'!L33+'[1]ноябрь 2015 '!L33+декабрь!L33</f>
        <v>0</v>
      </c>
      <c r="M33" s="15">
        <f>'[1]октябрь 2015'!M33+'[1]ноябрь 2015 '!M33+декабрь!M33</f>
        <v>0</v>
      </c>
      <c r="N33" s="14">
        <f>'[1]октябрь 2015'!N33+'[1]ноябрь 2015 '!N33+декабрь!N33</f>
        <v>0</v>
      </c>
      <c r="O33" s="15">
        <f>'[1]октябрь 2015'!O33+'[1]ноябрь 2015 '!O33+декабрь!O33</f>
        <v>42.07</v>
      </c>
      <c r="P33" s="15">
        <f>'[1]октябрь 2015'!P33+'[1]ноябрь 2015 '!P33+декабрь!P33</f>
        <v>35.953</v>
      </c>
      <c r="Q33" s="31"/>
      <c r="R33" s="23"/>
      <c r="S33" s="23"/>
      <c r="T33" s="23"/>
      <c r="U33" s="23"/>
      <c r="V33" s="23"/>
      <c r="W33" s="23"/>
      <c r="X33" s="23"/>
      <c r="Y33" s="23"/>
      <c r="Z33" s="23"/>
      <c r="AA33" s="4"/>
    </row>
    <row r="34" spans="1:27" ht="12">
      <c r="A34" s="12" t="s">
        <v>43</v>
      </c>
      <c r="B34" s="52" t="s">
        <v>44</v>
      </c>
      <c r="C34" s="52"/>
      <c r="D34" s="52"/>
      <c r="E34" s="14">
        <f>'[1]октябрь 2015'!E34+'[1]ноябрь 2015 '!E34+декабрь!E34</f>
        <v>9539.166000000001</v>
      </c>
      <c r="F34" s="15">
        <f>'[1]октябрь 2015'!F34+'[1]ноябрь 2015 '!F34+декабрь!F34</f>
        <v>10523.047</v>
      </c>
      <c r="G34" s="15">
        <f>'[1]октябрь 2015'!G34+'[1]ноябрь 2015 '!G34+декабрь!G34</f>
        <v>2510.7180000000003</v>
      </c>
      <c r="H34" s="14">
        <f>'[1]октябрь 2015'!H34+'[1]ноябрь 2015 '!H34+декабрь!H34</f>
        <v>8900.565</v>
      </c>
      <c r="I34" s="15">
        <f>'[1]октябрь 2015'!I34+'[1]ноябрь 2015 '!I34+декабрь!I34</f>
        <v>9869.64</v>
      </c>
      <c r="J34" s="15">
        <f>'[1]октябрь 2015'!J34+'[1]ноябрь 2015 '!J34+декабрь!J34</f>
        <v>2017.1399999999999</v>
      </c>
      <c r="K34" s="14">
        <f>'[1]октябрь 2015'!K34+'[1]ноябрь 2015 '!K34+декабрь!K34</f>
        <v>0</v>
      </c>
      <c r="L34" s="15">
        <f>'[1]октябрь 2015'!L34+'[1]ноябрь 2015 '!L34+декабрь!L34</f>
        <v>0</v>
      </c>
      <c r="M34" s="15">
        <f>'[1]октябрь 2015'!M34+'[1]ноябрь 2015 '!M34+декабрь!M34</f>
        <v>0</v>
      </c>
      <c r="N34" s="14">
        <f>'[1]октябрь 2015'!N34+'[1]ноябрь 2015 '!N34+декабрь!N34</f>
        <v>638.601</v>
      </c>
      <c r="O34" s="15">
        <f>'[1]октябрь 2015'!O34+'[1]ноябрь 2015 '!O34+декабрь!O34</f>
        <v>653.407</v>
      </c>
      <c r="P34" s="15">
        <f>'[1]октябрь 2015'!P34+'[1]ноябрь 2015 '!P34+декабрь!P34</f>
        <v>493.57800000000003</v>
      </c>
      <c r="Q34" s="31"/>
      <c r="R34" s="23"/>
      <c r="S34" s="23"/>
      <c r="T34" s="23"/>
      <c r="U34" s="23"/>
      <c r="V34" s="23"/>
      <c r="W34" s="23"/>
      <c r="X34" s="23"/>
      <c r="Y34" s="23"/>
      <c r="Z34" s="23"/>
      <c r="AA34" s="4"/>
    </row>
    <row r="35" spans="1:26" ht="12">
      <c r="A35" s="12"/>
      <c r="B35" s="52" t="s">
        <v>45</v>
      </c>
      <c r="C35" s="52"/>
      <c r="D35" s="52"/>
      <c r="E35" s="14">
        <f>'[1]октябрь 2015'!E35+'[1]ноябрь 2015 '!E35+декабрь!E35</f>
        <v>0</v>
      </c>
      <c r="F35" s="15">
        <f>'[1]октябрь 2015'!F35+'[1]ноябрь 2015 '!F35+декабрь!F35</f>
        <v>10509.154</v>
      </c>
      <c r="G35" s="15">
        <f>'[1]октябрь 2015'!G35+'[1]ноябрь 2015 '!G35+декабрь!G35</f>
        <v>2510.7180000000003</v>
      </c>
      <c r="H35" s="14">
        <f>'[1]октябрь 2015'!H35+'[1]ноябрь 2015 '!H35+декабрь!H35</f>
        <v>0</v>
      </c>
      <c r="I35" s="15">
        <f>'[1]октябрь 2015'!I35+'[1]ноябрь 2015 '!I35+декабрь!I35</f>
        <v>9855.747</v>
      </c>
      <c r="J35" s="15">
        <f>'[1]октябрь 2015'!J35+'[1]ноябрь 2015 '!J35+декабрь!J35</f>
        <v>2017.1399999999999</v>
      </c>
      <c r="K35" s="14">
        <f>'[1]октябрь 2015'!K35+'[1]ноябрь 2015 '!K35+декабрь!K35</f>
        <v>0</v>
      </c>
      <c r="L35" s="15">
        <f>'[1]октябрь 2015'!L35+'[1]ноябрь 2015 '!L35+декабрь!L35</f>
        <v>0</v>
      </c>
      <c r="M35" s="15">
        <f>'[1]октябрь 2015'!M35+'[1]ноябрь 2015 '!M35+декабрь!M35</f>
        <v>0</v>
      </c>
      <c r="N35" s="14">
        <f>'[1]октябрь 2015'!N35+'[1]ноябрь 2015 '!N35+декабрь!N35</f>
        <v>0</v>
      </c>
      <c r="O35" s="15">
        <f>'[1]октябрь 2015'!O35+'[1]ноябрь 2015 '!O35+декабрь!O35</f>
        <v>653.407</v>
      </c>
      <c r="P35" s="15">
        <f>'[1]октябрь 2015'!P35+'[1]ноябрь 2015 '!P35+декабрь!P35</f>
        <v>493.57800000000003</v>
      </c>
      <c r="Q35" s="31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" outlineLevel="1">
      <c r="A36" s="12"/>
      <c r="B36" s="66" t="s">
        <v>46</v>
      </c>
      <c r="C36" s="66"/>
      <c r="D36" s="66"/>
      <c r="E36" s="14">
        <f>'[1]октябрь 2015'!E36+'[1]ноябрь 2015 '!E36+декабрь!E36</f>
        <v>0</v>
      </c>
      <c r="F36" s="15">
        <f>'[1]октябрь 2015'!F36+'[1]ноябрь 2015 '!F36+декабрь!F36</f>
        <v>8439.275000000001</v>
      </c>
      <c r="G36" s="15">
        <f>'[1]октябрь 2015'!G36+'[1]ноябрь 2015 '!G36+декабрь!G36</f>
        <v>2365.1420000000003</v>
      </c>
      <c r="H36" s="14">
        <f>'[1]октябрь 2015'!H36+'[1]ноябрь 2015 '!H36+декабрь!H36</f>
        <v>0</v>
      </c>
      <c r="I36" s="15">
        <f>'[1]октябрь 2015'!I36+'[1]ноябрь 2015 '!I36+декабрь!I36</f>
        <v>7835.252</v>
      </c>
      <c r="J36" s="15">
        <f>'[1]октябрь 2015'!J36+'[1]ноябрь 2015 '!J36+декабрь!J36</f>
        <v>1909.81</v>
      </c>
      <c r="K36" s="14">
        <f>'[1]октябрь 2015'!K36+'[1]ноябрь 2015 '!K36+декабрь!K36</f>
        <v>0</v>
      </c>
      <c r="L36" s="15">
        <f>'[1]октябрь 2015'!L36+'[1]ноябрь 2015 '!L36+декабрь!L36</f>
        <v>0</v>
      </c>
      <c r="M36" s="15">
        <f>'[1]октябрь 2015'!M36+'[1]ноябрь 2015 '!M36+декабрь!M36</f>
        <v>0</v>
      </c>
      <c r="N36" s="14">
        <f>'[1]октябрь 2015'!N36+'[1]ноябрь 2015 '!N36+декабрь!N36</f>
        <v>0</v>
      </c>
      <c r="O36" s="15">
        <f>'[1]октябрь 2015'!O36+'[1]ноябрь 2015 '!O36+декабрь!O36</f>
        <v>604.023</v>
      </c>
      <c r="P36" s="15">
        <f>'[1]октябрь 2015'!P36+'[1]ноябрь 2015 '!P36+декабрь!P36</f>
        <v>455.332</v>
      </c>
      <c r="Q36" s="31"/>
      <c r="R36" s="23"/>
      <c r="S36" s="23"/>
      <c r="T36" s="36"/>
      <c r="U36" s="36"/>
      <c r="V36" s="23" t="s">
        <v>31</v>
      </c>
      <c r="W36" s="23"/>
      <c r="X36" s="23"/>
      <c r="Y36" s="23"/>
      <c r="Z36" s="23"/>
    </row>
    <row r="37" spans="1:26" ht="12" outlineLevel="1">
      <c r="A37" s="12"/>
      <c r="B37" s="66" t="s">
        <v>47</v>
      </c>
      <c r="C37" s="66"/>
      <c r="D37" s="66"/>
      <c r="E37" s="14">
        <f>'[1]октябрь 2015'!E37+'[1]ноябрь 2015 '!E37+декабрь!E37</f>
        <v>0</v>
      </c>
      <c r="F37" s="15">
        <f>'[1]октябрь 2015'!F37+'[1]ноябрь 2015 '!F37+декабрь!F37</f>
        <v>2069.879</v>
      </c>
      <c r="G37" s="15">
        <f>'[1]октябрь 2015'!G37+'[1]ноябрь 2015 '!G37+декабрь!G37</f>
        <v>145.576</v>
      </c>
      <c r="H37" s="14">
        <f>'[1]октябрь 2015'!H37+'[1]ноябрь 2015 '!H37+декабрь!H37</f>
        <v>0</v>
      </c>
      <c r="I37" s="15">
        <f>'[1]октябрь 2015'!I37+'[1]ноябрь 2015 '!I37+декабрь!I37</f>
        <v>2020.495</v>
      </c>
      <c r="J37" s="15">
        <f>'[1]октябрь 2015'!J37+'[1]ноябрь 2015 '!J37+декабрь!J37</f>
        <v>107.33000000000001</v>
      </c>
      <c r="K37" s="14">
        <f>'[1]октябрь 2015'!K37+'[1]ноябрь 2015 '!K37+декабрь!K37</f>
        <v>0</v>
      </c>
      <c r="L37" s="15">
        <f>'[1]октябрь 2015'!L37+'[1]ноябрь 2015 '!L37+декабрь!L37</f>
        <v>0</v>
      </c>
      <c r="M37" s="15">
        <f>'[1]октябрь 2015'!M37+'[1]ноябрь 2015 '!M37+декабрь!M37</f>
        <v>0</v>
      </c>
      <c r="N37" s="14">
        <f>'[1]октябрь 2015'!N37+'[1]ноябрь 2015 '!N37+декабрь!N37</f>
        <v>0</v>
      </c>
      <c r="O37" s="15">
        <f>'[1]октябрь 2015'!O37+'[1]ноябрь 2015 '!O37+декабрь!O37</f>
        <v>49.384</v>
      </c>
      <c r="P37" s="15">
        <f>'[1]октябрь 2015'!P37+'[1]ноябрь 2015 '!P37+декабрь!P37</f>
        <v>38.246</v>
      </c>
      <c r="Q37" s="31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" outlineLevel="1">
      <c r="A38" s="12"/>
      <c r="B38" s="52" t="s">
        <v>48</v>
      </c>
      <c r="C38" s="52"/>
      <c r="D38" s="52"/>
      <c r="E38" s="14">
        <f>'[1]октябрь 2015'!E38+'[1]ноябрь 2015 '!E38+декабрь!E38</f>
        <v>0</v>
      </c>
      <c r="F38" s="15">
        <f>'[1]октябрь 2015'!F38+'[1]ноябрь 2015 '!F38+декабрь!F38</f>
        <v>13.893</v>
      </c>
      <c r="G38" s="15">
        <f>'[1]октябрь 2015'!G38+'[1]ноябрь 2015 '!G38+декабрь!G38</f>
        <v>0</v>
      </c>
      <c r="H38" s="14">
        <f>'[1]октябрь 2015'!H38+'[1]ноябрь 2015 '!H38+декабрь!H38</f>
        <v>0</v>
      </c>
      <c r="I38" s="15">
        <f>'[1]октябрь 2015'!I38+'[1]ноябрь 2015 '!I38+декабрь!I38</f>
        <v>13.893</v>
      </c>
      <c r="J38" s="15">
        <f>'[1]октябрь 2015'!J38+'[1]ноябрь 2015 '!J38+декабрь!J38</f>
        <v>0</v>
      </c>
      <c r="K38" s="14">
        <f>'[1]октябрь 2015'!K38+'[1]ноябрь 2015 '!K38+декабрь!K38</f>
        <v>0</v>
      </c>
      <c r="L38" s="15">
        <f>'[1]октябрь 2015'!L38+'[1]ноябрь 2015 '!L38+декабрь!L38</f>
        <v>0</v>
      </c>
      <c r="M38" s="15">
        <f>'[1]октябрь 2015'!M38+'[1]ноябрь 2015 '!M38+декабрь!M38</f>
        <v>0</v>
      </c>
      <c r="N38" s="14">
        <f>'[1]октябрь 2015'!N38+'[1]ноябрь 2015 '!N38+декабрь!N38</f>
        <v>0</v>
      </c>
      <c r="O38" s="15">
        <f>'[1]октябрь 2015'!O38+'[1]ноябрь 2015 '!O38+декабрь!O38</f>
        <v>0</v>
      </c>
      <c r="P38" s="15">
        <f>'[1]октябрь 2015'!P38+'[1]ноябрь 2015 '!P38+декабрь!P38</f>
        <v>0</v>
      </c>
      <c r="Q38" s="31"/>
      <c r="R38" s="23"/>
      <c r="S38" s="23"/>
      <c r="T38" s="23"/>
      <c r="U38" s="23"/>
      <c r="V38" s="23"/>
      <c r="W38" s="23"/>
      <c r="X38" s="23"/>
      <c r="Y38" s="23"/>
      <c r="Z38" s="23"/>
    </row>
    <row r="39" spans="1:112" s="21" customFormat="1" ht="36" customHeight="1">
      <c r="A39" s="38" t="s">
        <v>49</v>
      </c>
      <c r="B39" s="67" t="s">
        <v>50</v>
      </c>
      <c r="C39" s="67"/>
      <c r="D39" s="67"/>
      <c r="E39" s="39">
        <f>'[1]октябрь 2015'!E39+'[1]ноябрь 2015 '!E39+декабрь!E39</f>
        <v>1174.753</v>
      </c>
      <c r="F39" s="39">
        <f>'[1]октябрь 2015'!F39+'[1]ноябрь 2015 '!F39+декабрь!F39</f>
        <v>648.5440000000001</v>
      </c>
      <c r="G39" s="39">
        <f>'[1]октябрь 2015'!G39+'[1]ноябрь 2015 '!G39+декабрь!G39</f>
        <v>544.576</v>
      </c>
      <c r="H39" s="39">
        <f>'[1]октябрь 2015'!H39+'[1]ноябрь 2015 '!H39+декабрь!H39</f>
        <v>510.838</v>
      </c>
      <c r="I39" s="39">
        <f>'[1]октябрь 2015'!I39+'[1]ноябрь 2015 '!I39+декабрь!I39</f>
        <v>637.216</v>
      </c>
      <c r="J39" s="39">
        <f>'[1]октябрь 2015'!J39+'[1]ноябрь 2015 '!J39+декабрь!J39</f>
        <v>543.33</v>
      </c>
      <c r="K39" s="39">
        <f>'[1]октябрь 2015'!K39+'[1]ноябрь 2015 '!K39+декабрь!K39</f>
        <v>0</v>
      </c>
      <c r="L39" s="39">
        <f>'[1]октябрь 2015'!L39+'[1]ноябрь 2015 '!L39+декабрь!L39</f>
        <v>0</v>
      </c>
      <c r="M39" s="39">
        <f>'[1]октябрь 2015'!M39+'[1]ноябрь 2015 '!M39+декабрь!M39</f>
        <v>0</v>
      </c>
      <c r="N39" s="39">
        <f>'[1]октябрь 2015'!N39+'[1]ноябрь 2015 '!N39+декабрь!N39</f>
        <v>663.915</v>
      </c>
      <c r="O39" s="39">
        <f>'[1]октябрь 2015'!O39+'[1]ноябрь 2015 '!O39+декабрь!O39</f>
        <v>11.328</v>
      </c>
      <c r="P39" s="39">
        <f>'[1]октябрь 2015'!P39+'[1]ноябрь 2015 '!P39+декабрь!P39</f>
        <v>1.246</v>
      </c>
      <c r="Q39" s="4"/>
      <c r="R39" s="23"/>
      <c r="S39" s="23"/>
      <c r="T39" s="23"/>
      <c r="U39" s="23"/>
      <c r="V39" s="23"/>
      <c r="W39" s="23"/>
      <c r="X39" s="23"/>
      <c r="Y39" s="23"/>
      <c r="Z39" s="2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</row>
    <row r="40" spans="1:17" ht="12">
      <c r="A40" s="12" t="s">
        <v>51</v>
      </c>
      <c r="B40" s="54" t="s">
        <v>52</v>
      </c>
      <c r="C40" s="55"/>
      <c r="D40" s="56"/>
      <c r="E40" s="14">
        <f>'[1]октябрь 2015'!E40+'[1]ноябрь 2015 '!E40+декабрь!E40</f>
        <v>855.4300000000001</v>
      </c>
      <c r="F40" s="15">
        <f>'[1]октябрь 2015'!F40+'[1]ноябрь 2015 '!F40+декабрь!F40</f>
        <v>370.64700000000005</v>
      </c>
      <c r="G40" s="15">
        <f>'[1]октябрь 2015'!G40+'[1]ноябрь 2015 '!G40+декабрь!G40</f>
        <v>367.075</v>
      </c>
      <c r="H40" s="14">
        <f>'[1]октябрь 2015'!H40+'[1]ноябрь 2015 '!H40+декабрь!H40</f>
        <v>207.585</v>
      </c>
      <c r="I40" s="15">
        <f>'[1]октябрь 2015'!I40+'[1]ноябрь 2015 '!I40+декабрь!I40</f>
        <v>370.52200000000005</v>
      </c>
      <c r="J40" s="15">
        <f>'[1]октябрь 2015'!J40+'[1]ноябрь 2015 '!J40+декабрь!J40</f>
        <v>366.95</v>
      </c>
      <c r="K40" s="14">
        <f>'[1]октябрь 2015'!K40+'[1]ноябрь 2015 '!K40+декабрь!K40</f>
        <v>0</v>
      </c>
      <c r="L40" s="15">
        <f>'[1]октябрь 2015'!L40+'[1]ноябрь 2015 '!L40+декабрь!L40</f>
        <v>0</v>
      </c>
      <c r="M40" s="15">
        <f>'[1]октябрь 2015'!M40+'[1]ноябрь 2015 '!M40+декабрь!M40</f>
        <v>0</v>
      </c>
      <c r="N40" s="14">
        <f>'[1]октябрь 2015'!N40+'[1]ноябрь 2015 '!N40+декабрь!N40</f>
        <v>647.845</v>
      </c>
      <c r="O40" s="15">
        <f>'[1]октябрь 2015'!O40+'[1]ноябрь 2015 '!O40+декабрь!O40</f>
        <v>0.125</v>
      </c>
      <c r="P40" s="15">
        <f>'[1]октябрь 2015'!P40+'[1]ноябрь 2015 '!P40+декабрь!P40</f>
        <v>0.125</v>
      </c>
      <c r="Q40" s="4"/>
    </row>
    <row r="41" spans="1:17" ht="12">
      <c r="A41" s="12"/>
      <c r="B41" s="54" t="s">
        <v>53</v>
      </c>
      <c r="C41" s="55"/>
      <c r="D41" s="56"/>
      <c r="E41" s="14">
        <f>'[1]октябрь 2015'!E41+'[1]ноябрь 2015 '!E41+декабрь!E41</f>
        <v>0</v>
      </c>
      <c r="F41" s="15">
        <f>'[1]октябрь 2015'!F41+'[1]ноябрь 2015 '!F41+декабрь!F41</f>
        <v>0</v>
      </c>
      <c r="G41" s="15">
        <f>'[1]октябрь 2015'!G41+'[1]ноябрь 2015 '!G41+декабрь!G41</f>
        <v>0</v>
      </c>
      <c r="H41" s="14">
        <f>'[1]октябрь 2015'!H41+'[1]ноябрь 2015 '!H41+декабрь!H41</f>
        <v>0</v>
      </c>
      <c r="I41" s="15">
        <f>'[1]октябрь 2015'!I41+'[1]ноябрь 2015 '!I41+декабрь!I41</f>
        <v>0</v>
      </c>
      <c r="J41" s="15">
        <f>'[1]октябрь 2015'!J41+'[1]ноябрь 2015 '!J41+декабрь!J41</f>
        <v>0</v>
      </c>
      <c r="K41" s="14">
        <f>'[1]октябрь 2015'!K41+'[1]ноябрь 2015 '!K41+декабрь!K41</f>
        <v>0</v>
      </c>
      <c r="L41" s="15">
        <f>'[1]октябрь 2015'!L41+'[1]ноябрь 2015 '!L41+декабрь!L41</f>
        <v>0</v>
      </c>
      <c r="M41" s="15">
        <f>'[1]октябрь 2015'!M41+'[1]ноябрь 2015 '!M41+декабрь!M41</f>
        <v>0</v>
      </c>
      <c r="N41" s="14">
        <f>'[1]октябрь 2015'!N41+'[1]ноябрь 2015 '!N41+декабрь!N41</f>
        <v>0</v>
      </c>
      <c r="O41" s="15">
        <f>'[1]октябрь 2015'!O41+'[1]ноябрь 2015 '!O41+декабрь!O41</f>
        <v>0</v>
      </c>
      <c r="P41" s="15">
        <f>'[1]октябрь 2015'!P41+'[1]ноябрь 2015 '!P41+декабрь!P41</f>
        <v>0</v>
      </c>
      <c r="Q41" s="4"/>
    </row>
    <row r="42" spans="1:18" ht="12">
      <c r="A42" s="12"/>
      <c r="B42" s="54" t="s">
        <v>54</v>
      </c>
      <c r="C42" s="55"/>
      <c r="D42" s="56"/>
      <c r="E42" s="14">
        <f>'[1]октябрь 2015'!E42+'[1]ноябрь 2015 '!E42+декабрь!E42</f>
        <v>855.4300000000001</v>
      </c>
      <c r="F42" s="15">
        <f>'[1]октябрь 2015'!F42+'[1]ноябрь 2015 '!F42+декабрь!F42</f>
        <v>370.64700000000005</v>
      </c>
      <c r="G42" s="15">
        <f>'[1]октябрь 2015'!G42+'[1]ноябрь 2015 '!G42+декабрь!G42</f>
        <v>367.075</v>
      </c>
      <c r="H42" s="14">
        <f>'[1]октябрь 2015'!H42+'[1]ноябрь 2015 '!H42+декабрь!H42</f>
        <v>207.585</v>
      </c>
      <c r="I42" s="15">
        <f>'[1]октябрь 2015'!I42+'[1]ноябрь 2015 '!I42+декабрь!I42</f>
        <v>370.52200000000005</v>
      </c>
      <c r="J42" s="15">
        <f>'[1]октябрь 2015'!J42+'[1]ноябрь 2015 '!J42+декабрь!J42</f>
        <v>366.95</v>
      </c>
      <c r="K42" s="14">
        <f>'[1]октябрь 2015'!K42+'[1]ноябрь 2015 '!K42+декабрь!K42</f>
        <v>0</v>
      </c>
      <c r="L42" s="15">
        <f>'[1]октябрь 2015'!L42+'[1]ноябрь 2015 '!L42+декабрь!L42</f>
        <v>0</v>
      </c>
      <c r="M42" s="15">
        <f>'[1]октябрь 2015'!M42+'[1]ноябрь 2015 '!M42+декабрь!M42</f>
        <v>0</v>
      </c>
      <c r="N42" s="14">
        <f>'[1]октябрь 2015'!N42+'[1]ноябрь 2015 '!N42+декабрь!N42</f>
        <v>647.845</v>
      </c>
      <c r="O42" s="15">
        <f>'[1]октябрь 2015'!O42+'[1]ноябрь 2015 '!O42+декабрь!O42</f>
        <v>0.125</v>
      </c>
      <c r="P42" s="15">
        <f>'[1]октябрь 2015'!P42+'[1]ноябрь 2015 '!P42+декабрь!P42</f>
        <v>0.125</v>
      </c>
      <c r="Q42" s="4"/>
      <c r="R42" s="4"/>
    </row>
    <row r="43" spans="1:17" ht="12">
      <c r="A43" s="12"/>
      <c r="B43" s="54" t="s">
        <v>55</v>
      </c>
      <c r="C43" s="55"/>
      <c r="D43" s="56"/>
      <c r="E43" s="14">
        <f>'[1]октябрь 2015'!E43+'[1]ноябрь 2015 '!E43+декабрь!E43</f>
        <v>0</v>
      </c>
      <c r="F43" s="15">
        <f>'[1]октябрь 2015'!F43+'[1]ноябрь 2015 '!F43+декабрь!F43</f>
        <v>0</v>
      </c>
      <c r="G43" s="15">
        <f>'[1]октябрь 2015'!G43+'[1]ноябрь 2015 '!G43+декабрь!G43</f>
        <v>0</v>
      </c>
      <c r="H43" s="14">
        <f>'[1]октябрь 2015'!H43+'[1]ноябрь 2015 '!H43+декабрь!H43</f>
        <v>0</v>
      </c>
      <c r="I43" s="15">
        <f>'[1]октябрь 2015'!I43+'[1]ноябрь 2015 '!I43+декабрь!I43</f>
        <v>0</v>
      </c>
      <c r="J43" s="15">
        <f>'[1]октябрь 2015'!J43+'[1]ноябрь 2015 '!J43+декабрь!J43</f>
        <v>0</v>
      </c>
      <c r="K43" s="14">
        <f>'[1]октябрь 2015'!K43+'[1]ноябрь 2015 '!K43+декабрь!K43</f>
        <v>0</v>
      </c>
      <c r="L43" s="15">
        <f>'[1]октябрь 2015'!L43+'[1]ноябрь 2015 '!L43+декабрь!L43</f>
        <v>0</v>
      </c>
      <c r="M43" s="15">
        <f>'[1]октябрь 2015'!M43+'[1]ноябрь 2015 '!M43+декабрь!M43</f>
        <v>0</v>
      </c>
      <c r="N43" s="14">
        <f>'[1]октябрь 2015'!N43+'[1]ноябрь 2015 '!N43+декабрь!N43</f>
        <v>0</v>
      </c>
      <c r="O43" s="15">
        <f>'[1]октябрь 2015'!O43+'[1]ноябрь 2015 '!O43+декабрь!O43</f>
        <v>0</v>
      </c>
      <c r="P43" s="15">
        <f>'[1]октябрь 2015'!P43+'[1]ноябрь 2015 '!P43+декабрь!P43</f>
        <v>0</v>
      </c>
      <c r="Q43" s="4"/>
    </row>
    <row r="44" spans="1:17" ht="12">
      <c r="A44" s="12" t="s">
        <v>56</v>
      </c>
      <c r="B44" s="54" t="s">
        <v>57</v>
      </c>
      <c r="C44" s="55"/>
      <c r="D44" s="56"/>
      <c r="E44" s="14">
        <f>'[1]октябрь 2015'!E44+'[1]ноябрь 2015 '!E44+декабрь!E44</f>
        <v>96.45100000000001</v>
      </c>
      <c r="F44" s="15">
        <f>'[1]октябрь 2015'!F44+'[1]ноябрь 2015 '!F44+декабрь!F44</f>
        <v>151.262</v>
      </c>
      <c r="G44" s="15">
        <f>'[1]октябрь 2015'!G44+'[1]ноябрь 2015 '!G44+декабрь!G44</f>
        <v>93.932</v>
      </c>
      <c r="H44" s="14">
        <f>'[1]октябрь 2015'!H44+'[1]ноябрь 2015 '!H44+декабрь!H44</f>
        <v>86.312</v>
      </c>
      <c r="I44" s="15">
        <f>'[1]октябрь 2015'!I44+'[1]ноябрь 2015 '!I44+декабрь!I44</f>
        <v>140.868</v>
      </c>
      <c r="J44" s="15">
        <f>'[1]октябрь 2015'!J44+'[1]ноябрь 2015 '!J44+декабрь!J44</f>
        <v>93.62</v>
      </c>
      <c r="K44" s="14">
        <f>'[1]октябрь 2015'!K44+'[1]ноябрь 2015 '!K44+декабрь!K44</f>
        <v>0</v>
      </c>
      <c r="L44" s="15">
        <f>'[1]октябрь 2015'!L44+'[1]ноябрь 2015 '!L44+декабрь!L44</f>
        <v>0</v>
      </c>
      <c r="M44" s="15">
        <f>'[1]октябрь 2015'!M44+'[1]ноябрь 2015 '!M44+декабрь!M44</f>
        <v>0</v>
      </c>
      <c r="N44" s="14">
        <f>'[1]октябрь 2015'!N44+'[1]ноябрь 2015 '!N44+декабрь!N44</f>
        <v>10.139000000000001</v>
      </c>
      <c r="O44" s="15">
        <f>'[1]октябрь 2015'!O44+'[1]ноябрь 2015 '!O44+декабрь!O44</f>
        <v>10.394</v>
      </c>
      <c r="P44" s="15">
        <f>'[1]октябрь 2015'!P44+'[1]ноябрь 2015 '!P44+декабрь!P44</f>
        <v>0.312</v>
      </c>
      <c r="Q44" s="4"/>
    </row>
    <row r="45" spans="1:17" ht="12">
      <c r="A45" s="12"/>
      <c r="B45" s="54" t="s">
        <v>58</v>
      </c>
      <c r="C45" s="55"/>
      <c r="D45" s="56"/>
      <c r="E45" s="14">
        <f>'[1]октябрь 2015'!E45+'[1]ноябрь 2015 '!E45+декабрь!E45</f>
        <v>68.827</v>
      </c>
      <c r="F45" s="15">
        <f>'[1]октябрь 2015'!F45+'[1]ноябрь 2015 '!F45+декабрь!F45</f>
        <v>57.33</v>
      </c>
      <c r="G45" s="15">
        <f>'[1]октябрь 2015'!G45+'[1]ноябрь 2015 '!G45+декабрь!G45</f>
        <v>0</v>
      </c>
      <c r="H45" s="14">
        <f>'[1]октябрь 2015'!H45+'[1]ноябрь 2015 '!H45+декабрь!H45</f>
        <v>58.745000000000005</v>
      </c>
      <c r="I45" s="15">
        <f>'[1]октябрь 2015'!I45+'[1]ноябрь 2015 '!I45+декабрь!I45</f>
        <v>47.248000000000005</v>
      </c>
      <c r="J45" s="15">
        <f>'[1]октябрь 2015'!J45+'[1]ноябрь 2015 '!J45+декабрь!J45</f>
        <v>0</v>
      </c>
      <c r="K45" s="14">
        <f>'[1]октябрь 2015'!K45+'[1]ноябрь 2015 '!K45+декабрь!K45</f>
        <v>0</v>
      </c>
      <c r="L45" s="15">
        <f>'[1]октябрь 2015'!L45+'[1]ноябрь 2015 '!L45+декабрь!L45</f>
        <v>0</v>
      </c>
      <c r="M45" s="15">
        <f>'[1]октябрь 2015'!M45+'[1]ноябрь 2015 '!M45+декабрь!M45</f>
        <v>0</v>
      </c>
      <c r="N45" s="14">
        <f>'[1]октябрь 2015'!N45+'[1]ноябрь 2015 '!N45+декабрь!N45</f>
        <v>10.082</v>
      </c>
      <c r="O45" s="15">
        <f>'[1]октябрь 2015'!O45+'[1]ноябрь 2015 '!O45+декабрь!O45</f>
        <v>10.082</v>
      </c>
      <c r="P45" s="15">
        <f>'[1]октябрь 2015'!P45+'[1]ноябрь 2015 '!P45+декабрь!P45</f>
        <v>0</v>
      </c>
      <c r="Q45" s="4"/>
    </row>
    <row r="46" spans="1:17" ht="12">
      <c r="A46" s="12"/>
      <c r="B46" s="54" t="s">
        <v>59</v>
      </c>
      <c r="C46" s="55"/>
      <c r="D46" s="56"/>
      <c r="E46" s="14">
        <f>'[1]октябрь 2015'!E46+'[1]ноябрь 2015 '!E46+декабрь!E46</f>
        <v>27.624000000000002</v>
      </c>
      <c r="F46" s="15">
        <f>'[1]октябрь 2015'!F46+'[1]ноябрь 2015 '!F46+декабрь!F46</f>
        <v>93.932</v>
      </c>
      <c r="G46" s="15">
        <f>'[1]октябрь 2015'!G46+'[1]ноябрь 2015 '!G46+декабрь!G46</f>
        <v>93.932</v>
      </c>
      <c r="H46" s="14">
        <f>'[1]октябрь 2015'!H46+'[1]ноябрь 2015 '!H46+декабрь!H46</f>
        <v>27.567</v>
      </c>
      <c r="I46" s="15">
        <f>'[1]октябрь 2015'!I46+'[1]ноябрь 2015 '!I46+декабрь!I46</f>
        <v>93.62</v>
      </c>
      <c r="J46" s="15">
        <f>'[1]октябрь 2015'!J46+'[1]ноябрь 2015 '!J46+декабрь!J46</f>
        <v>93.62</v>
      </c>
      <c r="K46" s="14">
        <f>'[1]октябрь 2015'!K46+'[1]ноябрь 2015 '!K46+декабрь!K46</f>
        <v>0</v>
      </c>
      <c r="L46" s="15">
        <f>'[1]октябрь 2015'!L46+'[1]ноябрь 2015 '!L46+декабрь!L46</f>
        <v>0</v>
      </c>
      <c r="M46" s="15">
        <f>'[1]октябрь 2015'!M46+'[1]ноябрь 2015 '!M46+декабрь!M46</f>
        <v>0</v>
      </c>
      <c r="N46" s="14">
        <f>'[1]октябрь 2015'!N46+'[1]ноябрь 2015 '!N46+декабрь!N46</f>
        <v>0.056999999999999995</v>
      </c>
      <c r="O46" s="15">
        <f>'[1]октябрь 2015'!O46+'[1]ноябрь 2015 '!O46+декабрь!O46</f>
        <v>0.312</v>
      </c>
      <c r="P46" s="15">
        <f>'[1]октябрь 2015'!P46+'[1]ноябрь 2015 '!P46+декабрь!P46</f>
        <v>0.312</v>
      </c>
      <c r="Q46" s="4"/>
    </row>
    <row r="47" spans="1:17" ht="12">
      <c r="A47" s="12" t="s">
        <v>60</v>
      </c>
      <c r="B47" s="54" t="s">
        <v>61</v>
      </c>
      <c r="C47" s="55"/>
      <c r="D47" s="56"/>
      <c r="E47" s="14">
        <f>'[1]октябрь 2015'!E47+'[1]ноябрь 2015 '!E47+декабрь!E47</f>
        <v>188.255</v>
      </c>
      <c r="F47" s="15">
        <f>'[1]октябрь 2015'!F47+'[1]ноябрь 2015 '!F47+декабрь!F47</f>
        <v>102.155</v>
      </c>
      <c r="G47" s="15">
        <f>'[1]октябрь 2015'!G47+'[1]ноябрь 2015 '!G47+декабрь!G47</f>
        <v>69.915</v>
      </c>
      <c r="H47" s="14">
        <f>'[1]октябрь 2015'!H47+'[1]ноябрь 2015 '!H47+декабрь!H47</f>
        <v>182.711</v>
      </c>
      <c r="I47" s="15">
        <f>'[1]октябрь 2015'!I47+'[1]ноябрь 2015 '!I47+декабрь!I47</f>
        <v>101.47</v>
      </c>
      <c r="J47" s="15">
        <f>'[1]октябрь 2015'!J47+'[1]ноябрь 2015 '!J47+декабрь!J47</f>
        <v>69.22999999999999</v>
      </c>
      <c r="K47" s="14">
        <f>'[1]октябрь 2015'!K47+'[1]ноябрь 2015 '!K47+декабрь!K47</f>
        <v>0</v>
      </c>
      <c r="L47" s="15">
        <f>'[1]октябрь 2015'!L47+'[1]ноябрь 2015 '!L47+декабрь!L47</f>
        <v>0</v>
      </c>
      <c r="M47" s="15">
        <f>'[1]октябрь 2015'!M47+'[1]ноябрь 2015 '!M47+декабрь!M47</f>
        <v>0</v>
      </c>
      <c r="N47" s="14">
        <f>'[1]октябрь 2015'!N47+'[1]ноябрь 2015 '!N47+декабрь!N47</f>
        <v>5.544</v>
      </c>
      <c r="O47" s="15">
        <f>'[1]октябрь 2015'!O47+'[1]ноябрь 2015 '!O47+декабрь!O47</f>
        <v>0.685</v>
      </c>
      <c r="P47" s="15">
        <f>'[1]октябрь 2015'!P47+'[1]ноябрь 2015 '!P47+декабрь!P47</f>
        <v>0.685</v>
      </c>
      <c r="Q47" s="4"/>
    </row>
    <row r="48" spans="1:17" ht="12">
      <c r="A48" s="12"/>
      <c r="B48" s="54" t="s">
        <v>62</v>
      </c>
      <c r="C48" s="55"/>
      <c r="D48" s="56"/>
      <c r="E48" s="14">
        <f>'[1]октябрь 2015'!E48+'[1]ноябрь 2015 '!E48+декабрь!E48</f>
        <v>116.53800000000001</v>
      </c>
      <c r="F48" s="15">
        <f>'[1]октябрь 2015'!F48+'[1]ноябрь 2015 '!F48+декабрь!F48</f>
        <v>75.982</v>
      </c>
      <c r="G48" s="15">
        <f>'[1]октябрь 2015'!G48+'[1]ноябрь 2015 '!G48+декабрь!G48</f>
        <v>69.354</v>
      </c>
      <c r="H48" s="14">
        <f>'[1]октябрь 2015'!H48+'[1]ноябрь 2015 '!H48+декабрь!H48</f>
        <v>115.814</v>
      </c>
      <c r="I48" s="15">
        <f>'[1]октябрь 2015'!I48+'[1]ноябрь 2015 '!I48+декабрь!I48</f>
        <v>75.858</v>
      </c>
      <c r="J48" s="15">
        <f>'[1]октябрь 2015'!J48+'[1]ноябрь 2015 '!J48+декабрь!J48</f>
        <v>69.22999999999999</v>
      </c>
      <c r="K48" s="14">
        <f>'[1]октябрь 2015'!K48+'[1]ноябрь 2015 '!K48+декабрь!K48</f>
        <v>0</v>
      </c>
      <c r="L48" s="15">
        <f>'[1]октябрь 2015'!L48+'[1]ноябрь 2015 '!L48+декабрь!L48</f>
        <v>0</v>
      </c>
      <c r="M48" s="15">
        <f>'[1]октябрь 2015'!M48+'[1]ноябрь 2015 '!M48+декабрь!M48</f>
        <v>0</v>
      </c>
      <c r="N48" s="14">
        <f>'[1]октябрь 2015'!N48+'[1]ноябрь 2015 '!N48+декабрь!N48</f>
        <v>0.724</v>
      </c>
      <c r="O48" s="15">
        <f>'[1]октябрь 2015'!O48+'[1]ноябрь 2015 '!O48+декабрь!O48</f>
        <v>0.124</v>
      </c>
      <c r="P48" s="15">
        <f>'[1]октябрь 2015'!P48+'[1]ноябрь 2015 '!P48+декабрь!P48</f>
        <v>0.124</v>
      </c>
      <c r="Q48" s="4"/>
    </row>
    <row r="49" spans="1:17" ht="12">
      <c r="A49" s="12"/>
      <c r="B49" s="54" t="s">
        <v>63</v>
      </c>
      <c r="C49" s="55"/>
      <c r="D49" s="56"/>
      <c r="E49" s="14">
        <f>'[1]октябрь 2015'!E49+'[1]ноябрь 2015 '!E49+декабрь!E49</f>
        <v>40.282</v>
      </c>
      <c r="F49" s="15">
        <f>'[1]октябрь 2015'!F49+'[1]ноябрь 2015 '!F49+декабрь!F49</f>
        <v>0</v>
      </c>
      <c r="G49" s="15">
        <f>'[1]октябрь 2015'!G49+'[1]ноябрь 2015 '!G49+декабрь!G49</f>
        <v>0</v>
      </c>
      <c r="H49" s="14">
        <f>'[1]октябрь 2015'!H49+'[1]ноябрь 2015 '!H49+декабрь!H49</f>
        <v>36.486999999999995</v>
      </c>
      <c r="I49" s="15">
        <f>'[1]октябрь 2015'!I49+'[1]ноябрь 2015 '!I49+декабрь!I49</f>
        <v>0</v>
      </c>
      <c r="J49" s="15">
        <f>'[1]октябрь 2015'!J49+'[1]ноябрь 2015 '!J49+декабрь!J49</f>
        <v>0</v>
      </c>
      <c r="K49" s="14">
        <f>'[1]октябрь 2015'!K49+'[1]ноябрь 2015 '!K49+декабрь!K49</f>
        <v>0</v>
      </c>
      <c r="L49" s="15">
        <f>'[1]октябрь 2015'!L49+'[1]ноябрь 2015 '!L49+декабрь!L49</f>
        <v>0</v>
      </c>
      <c r="M49" s="15">
        <f>'[1]октябрь 2015'!M49+'[1]ноябрь 2015 '!M49+декабрь!M49</f>
        <v>0</v>
      </c>
      <c r="N49" s="14">
        <f>'[1]октябрь 2015'!N49+'[1]ноябрь 2015 '!N49+декабрь!N49</f>
        <v>3.795</v>
      </c>
      <c r="O49" s="15">
        <f>'[1]октябрь 2015'!O49+'[1]ноябрь 2015 '!O49+декабрь!O49</f>
        <v>0</v>
      </c>
      <c r="P49" s="15">
        <f>'[1]октябрь 2015'!P49+'[1]ноябрь 2015 '!P49+декабрь!P49</f>
        <v>0</v>
      </c>
      <c r="Q49" s="4"/>
    </row>
    <row r="50" spans="1:17" ht="12">
      <c r="A50" s="12"/>
      <c r="B50" s="54" t="s">
        <v>64</v>
      </c>
      <c r="C50" s="55"/>
      <c r="D50" s="56"/>
      <c r="E50" s="14">
        <f>'[1]октябрь 2015'!E50+'[1]ноябрь 2015 '!E50+декабрь!E50</f>
        <v>31.435</v>
      </c>
      <c r="F50" s="15">
        <f>'[1]октябрь 2015'!F50+'[1]ноябрь 2015 '!F50+декабрь!F50</f>
        <v>26.173</v>
      </c>
      <c r="G50" s="15">
        <f>'[1]октябрь 2015'!G50+'[1]ноябрь 2015 '!G50+декабрь!G50</f>
        <v>0.5609999999999999</v>
      </c>
      <c r="H50" s="14">
        <f>'[1]октябрь 2015'!H50+'[1]ноябрь 2015 '!H50+декабрь!H50</f>
        <v>30.41</v>
      </c>
      <c r="I50" s="15">
        <f>'[1]октябрь 2015'!I50+'[1]ноябрь 2015 '!I50+декабрь!I50</f>
        <v>25.612000000000002</v>
      </c>
      <c r="J50" s="15">
        <f>'[1]октябрь 2015'!J50+'[1]ноябрь 2015 '!J50+декабрь!J50</f>
        <v>0</v>
      </c>
      <c r="K50" s="14">
        <f>'[1]октябрь 2015'!K50+'[1]ноябрь 2015 '!K50+декабрь!K50</f>
        <v>0</v>
      </c>
      <c r="L50" s="15">
        <f>'[1]октябрь 2015'!L50+'[1]ноябрь 2015 '!L50+декабрь!L50</f>
        <v>0</v>
      </c>
      <c r="M50" s="15">
        <f>'[1]октябрь 2015'!M50+'[1]ноябрь 2015 '!M50+декабрь!M50</f>
        <v>0</v>
      </c>
      <c r="N50" s="14">
        <f>'[1]октябрь 2015'!N50+'[1]ноябрь 2015 '!N50+декабрь!N50</f>
        <v>1.025</v>
      </c>
      <c r="O50" s="15">
        <f>'[1]октябрь 2015'!O50+'[1]ноябрь 2015 '!O50+декабрь!O50</f>
        <v>0.5609999999999999</v>
      </c>
      <c r="P50" s="15">
        <f>'[1]октябрь 2015'!P50+'[1]ноябрь 2015 '!P50+декабрь!P50</f>
        <v>0.5609999999999999</v>
      </c>
      <c r="Q50" s="4"/>
    </row>
    <row r="51" spans="1:17" ht="12">
      <c r="A51" s="12" t="s">
        <v>65</v>
      </c>
      <c r="B51" s="54" t="s">
        <v>66</v>
      </c>
      <c r="C51" s="55"/>
      <c r="D51" s="56"/>
      <c r="E51" s="14">
        <f>'[1]октябрь 2015'!E51+'[1]ноябрь 2015 '!E51+декабрь!E51</f>
        <v>34.617</v>
      </c>
      <c r="F51" s="15">
        <f>'[1]октябрь 2015'!F51+'[1]ноябрь 2015 '!F51+декабрь!F51</f>
        <v>24.48</v>
      </c>
      <c r="G51" s="15">
        <f>'[1]октябрь 2015'!G51+'[1]ноябрь 2015 '!G51+декабрь!G51</f>
        <v>13.654</v>
      </c>
      <c r="H51" s="14">
        <f>'[1]октябрь 2015'!H51+'[1]ноябрь 2015 '!H51+декабрь!H51</f>
        <v>34.23</v>
      </c>
      <c r="I51" s="15">
        <f>'[1]октябрь 2015'!I51+'[1]ноябрь 2015 '!I51+декабрь!I51</f>
        <v>24.356</v>
      </c>
      <c r="J51" s="15">
        <f>'[1]октябрь 2015'!J51+'[1]ноябрь 2015 '!J51+декабрь!J51</f>
        <v>13.53</v>
      </c>
      <c r="K51" s="14">
        <f>'[1]октябрь 2015'!K51+'[1]ноябрь 2015 '!K51+декабрь!K51</f>
        <v>0</v>
      </c>
      <c r="L51" s="15">
        <f>'[1]октябрь 2015'!L51+'[1]ноябрь 2015 '!L51+декабрь!L51</f>
        <v>0</v>
      </c>
      <c r="M51" s="15">
        <f>'[1]октябрь 2015'!M51+'[1]ноябрь 2015 '!M51+декабрь!M51</f>
        <v>0</v>
      </c>
      <c r="N51" s="14">
        <f>'[1]октябрь 2015'!N51+'[1]ноябрь 2015 '!N51+декабрь!N51</f>
        <v>0.387</v>
      </c>
      <c r="O51" s="15">
        <f>'[1]октябрь 2015'!O51+'[1]ноябрь 2015 '!O51+декабрь!O51</f>
        <v>0.124</v>
      </c>
      <c r="P51" s="15">
        <f>'[1]октябрь 2015'!P51+'[1]ноябрь 2015 '!P51+декабрь!P51</f>
        <v>0.124</v>
      </c>
      <c r="Q51" s="4"/>
    </row>
    <row r="52" spans="1:17" ht="13.5" customHeight="1">
      <c r="A52" s="12" t="s">
        <v>67</v>
      </c>
      <c r="B52" s="54" t="s">
        <v>68</v>
      </c>
      <c r="C52" s="55"/>
      <c r="D52" s="56"/>
      <c r="E52" s="14">
        <f>'[1]октябрь 2015'!E52+'[1]ноябрь 2015 '!E52+декабрь!E52</f>
        <v>0</v>
      </c>
      <c r="F52" s="15">
        <f>'[1]октябрь 2015'!F52+'[1]ноябрь 2015 '!F52+декабрь!F52</f>
        <v>0</v>
      </c>
      <c r="G52" s="15">
        <f>'[1]октябрь 2015'!G52+'[1]ноябрь 2015 '!G52+декабрь!G52</f>
        <v>0</v>
      </c>
      <c r="H52" s="14">
        <f>'[1]октябрь 2015'!H52+'[1]ноябрь 2015 '!H52+декабрь!H52</f>
        <v>0</v>
      </c>
      <c r="I52" s="15">
        <f>'[1]октябрь 2015'!I52+'[1]ноябрь 2015 '!I52+декабрь!I52</f>
        <v>0</v>
      </c>
      <c r="J52" s="15">
        <f>'[1]октябрь 2015'!J52+'[1]ноябрь 2015 '!J52+декабрь!J52</f>
        <v>0</v>
      </c>
      <c r="K52" s="14">
        <f>'[1]октябрь 2015'!K52+'[1]ноябрь 2015 '!K52+декабрь!K52</f>
        <v>0</v>
      </c>
      <c r="L52" s="15">
        <f>'[1]октябрь 2015'!L52+'[1]ноябрь 2015 '!L52+декабрь!L52</f>
        <v>0</v>
      </c>
      <c r="M52" s="15">
        <f>'[1]октябрь 2015'!M52+'[1]ноябрь 2015 '!M52+декабрь!M52</f>
        <v>0</v>
      </c>
      <c r="N52" s="14">
        <f>'[1]октябрь 2015'!N52+'[1]ноябрь 2015 '!N52+декабрь!N52</f>
        <v>0</v>
      </c>
      <c r="O52" s="15">
        <f>'[1]октябрь 2015'!O52+'[1]ноябрь 2015 '!O52+декабрь!O52</f>
        <v>0</v>
      </c>
      <c r="P52" s="15">
        <f>'[1]октябрь 2015'!P52+'[1]ноябрь 2015 '!P52+декабрь!P52</f>
        <v>0</v>
      </c>
      <c r="Q52" s="4"/>
    </row>
    <row r="53" spans="1:21" s="43" customFormat="1" ht="33.75" customHeight="1">
      <c r="A53" s="70" t="s">
        <v>70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42"/>
      <c r="R53" s="42"/>
      <c r="S53" s="42"/>
      <c r="T53" s="42"/>
      <c r="U53" s="42"/>
    </row>
    <row r="54" spans="1:21" s="46" customFormat="1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5"/>
      <c r="R54" s="45"/>
      <c r="S54" s="45"/>
      <c r="T54" s="45"/>
      <c r="U54" s="45"/>
    </row>
    <row r="55" spans="2:14" ht="12">
      <c r="B55" s="1" t="s">
        <v>69</v>
      </c>
      <c r="E55" s="3"/>
      <c r="F55" s="3"/>
      <c r="G55" s="3"/>
      <c r="H55" s="3"/>
      <c r="N55" s="3"/>
    </row>
    <row r="56" ht="12">
      <c r="E56" s="47"/>
    </row>
    <row r="57" ht="12">
      <c r="E57" s="47"/>
    </row>
    <row r="58" ht="12">
      <c r="J58" s="20"/>
    </row>
    <row r="59" ht="12">
      <c r="E59" s="48"/>
    </row>
    <row r="60" ht="12.75">
      <c r="E60" s="49"/>
    </row>
    <row r="61" spans="5:7" ht="12">
      <c r="E61" s="47"/>
      <c r="F61" s="47"/>
      <c r="G61" s="47"/>
    </row>
    <row r="77" ht="12">
      <c r="V77" s="50"/>
    </row>
  </sheetData>
  <sheetProtection/>
  <mergeCells count="45">
    <mergeCell ref="B35:D35"/>
    <mergeCell ref="B14:D14"/>
    <mergeCell ref="B47:D47"/>
    <mergeCell ref="B43:D43"/>
    <mergeCell ref="B44:D44"/>
    <mergeCell ref="B46:D46"/>
    <mergeCell ref="B15:D15"/>
    <mergeCell ref="B16:D16"/>
    <mergeCell ref="B17:D17"/>
    <mergeCell ref="B25:D25"/>
    <mergeCell ref="A6:O6"/>
    <mergeCell ref="A7:O7"/>
    <mergeCell ref="N12:P12"/>
    <mergeCell ref="H11:P11"/>
    <mergeCell ref="E10:P10"/>
    <mergeCell ref="E11:G11"/>
    <mergeCell ref="E12:G12"/>
    <mergeCell ref="B10:D13"/>
    <mergeCell ref="K12:M12"/>
    <mergeCell ref="B28:D28"/>
    <mergeCell ref="B29:D29"/>
    <mergeCell ref="B34:D34"/>
    <mergeCell ref="H12:J12"/>
    <mergeCell ref="B23:D23"/>
    <mergeCell ref="B18:D18"/>
    <mergeCell ref="B24:D24"/>
    <mergeCell ref="B19:D19"/>
    <mergeCell ref="B31:D31"/>
    <mergeCell ref="B36:D36"/>
    <mergeCell ref="B30:D30"/>
    <mergeCell ref="B45:D45"/>
    <mergeCell ref="B42:D42"/>
    <mergeCell ref="B41:D41"/>
    <mergeCell ref="B33:D33"/>
    <mergeCell ref="B38:D38"/>
    <mergeCell ref="B40:D40"/>
    <mergeCell ref="B39:D39"/>
    <mergeCell ref="B32:D32"/>
    <mergeCell ref="A53:P53"/>
    <mergeCell ref="B37:D37"/>
    <mergeCell ref="B51:D51"/>
    <mergeCell ref="B52:D52"/>
    <mergeCell ref="B48:D48"/>
    <mergeCell ref="B49:D49"/>
    <mergeCell ref="B50:D50"/>
  </mergeCells>
  <printOptions/>
  <pageMargins left="0.79" right="0.24" top="0.3" bottom="0.31" header="0.5" footer="0.5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H77"/>
  <sheetViews>
    <sheetView showZeros="0" zoomScalePageLayoutView="0" workbookViewId="0" topLeftCell="A7">
      <selection activeCell="W24" sqref="W24"/>
    </sheetView>
  </sheetViews>
  <sheetFormatPr defaultColWidth="9.140625" defaultRowHeight="12.75" outlineLevelRow="1"/>
  <cols>
    <col min="1" max="1" width="9.421875" style="1" bestFit="1" customWidth="1"/>
    <col min="2" max="3" width="9.140625" style="1" customWidth="1"/>
    <col min="4" max="4" width="11.00390625" style="1" customWidth="1"/>
    <col min="5" max="6" width="10.140625" style="1" customWidth="1"/>
    <col min="7" max="7" width="10.7109375" style="1" customWidth="1"/>
    <col min="8" max="8" width="10.421875" style="1" customWidth="1"/>
    <col min="9" max="10" width="10.57421875" style="3" customWidth="1"/>
    <col min="11" max="13" width="9.8515625" style="3" customWidth="1"/>
    <col min="14" max="14" width="9.7109375" style="1" bestFit="1" customWidth="1"/>
    <col min="15" max="15" width="9.28125" style="3" bestFit="1" customWidth="1"/>
    <col min="16" max="16" width="10.00390625" style="3" customWidth="1"/>
    <col min="17" max="17" width="9.140625" style="3" customWidth="1"/>
    <col min="18" max="18" width="11.57421875" style="3" customWidth="1"/>
    <col min="19" max="112" width="9.140625" style="3" customWidth="1"/>
    <col min="113" max="16384" width="9.140625" style="1" customWidth="1"/>
  </cols>
  <sheetData>
    <row r="1" spans="9:16" ht="12">
      <c r="I1" s="2"/>
      <c r="J1" s="2" t="s">
        <v>0</v>
      </c>
      <c r="K1" s="2"/>
      <c r="L1" s="2"/>
      <c r="M1" s="2"/>
      <c r="N1" s="2"/>
      <c r="O1" s="2"/>
      <c r="P1" s="2"/>
    </row>
    <row r="2" spans="6:17" ht="12.75" customHeight="1">
      <c r="F2" s="2"/>
      <c r="G2" s="2"/>
      <c r="I2" s="2"/>
      <c r="J2" s="2" t="s">
        <v>71</v>
      </c>
      <c r="K2" s="2"/>
      <c r="L2" s="2"/>
      <c r="M2" s="2"/>
      <c r="N2" s="2"/>
      <c r="O2" s="2"/>
      <c r="P2" s="2"/>
      <c r="Q2" s="4"/>
    </row>
    <row r="3" spans="6:17" ht="12.75" customHeight="1">
      <c r="F3" s="2"/>
      <c r="G3" s="2"/>
      <c r="I3" s="2"/>
      <c r="J3" s="2" t="s">
        <v>1</v>
      </c>
      <c r="K3" s="2"/>
      <c r="L3" s="2"/>
      <c r="M3" s="2"/>
      <c r="N3" s="2"/>
      <c r="O3" s="2"/>
      <c r="P3" s="2"/>
      <c r="Q3" s="4"/>
    </row>
    <row r="4" spans="9:17" ht="12">
      <c r="I4" s="2"/>
      <c r="J4" s="2" t="s">
        <v>72</v>
      </c>
      <c r="K4" s="2"/>
      <c r="L4" s="2"/>
      <c r="M4" s="2"/>
      <c r="N4" s="2"/>
      <c r="O4" s="2"/>
      <c r="P4" s="2"/>
      <c r="Q4" s="4"/>
    </row>
    <row r="5" spans="16:17" ht="12">
      <c r="P5" s="4"/>
      <c r="Q5" s="4"/>
    </row>
    <row r="6" spans="1:17" ht="14.25" customHeight="1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4"/>
      <c r="Q6" s="4"/>
    </row>
    <row r="7" spans="1:17" ht="12.75" customHeight="1">
      <c r="A7" s="60" t="s">
        <v>77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"/>
      <c r="Q7" s="4"/>
    </row>
    <row r="8" spans="9:17" ht="12">
      <c r="I8" s="1"/>
      <c r="J8" s="1"/>
      <c r="K8" s="1"/>
      <c r="L8" s="1"/>
      <c r="M8" s="1"/>
      <c r="O8" s="1"/>
      <c r="P8" s="4"/>
      <c r="Q8" s="5"/>
    </row>
    <row r="9" spans="8:17" ht="12">
      <c r="H9" s="3"/>
      <c r="N9" s="3"/>
      <c r="P9" s="4"/>
      <c r="Q9" s="4"/>
    </row>
    <row r="10" spans="1:17" ht="12.75">
      <c r="A10" s="6"/>
      <c r="B10" s="53" t="s">
        <v>3</v>
      </c>
      <c r="C10" s="53"/>
      <c r="D10" s="53"/>
      <c r="E10" s="62" t="s">
        <v>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5"/>
    </row>
    <row r="11" spans="1:17" ht="12">
      <c r="A11" s="8" t="s">
        <v>5</v>
      </c>
      <c r="B11" s="53"/>
      <c r="C11" s="53"/>
      <c r="D11" s="53"/>
      <c r="E11" s="61" t="s">
        <v>6</v>
      </c>
      <c r="F11" s="61"/>
      <c r="G11" s="61"/>
      <c r="H11" s="61" t="s">
        <v>7</v>
      </c>
      <c r="I11" s="61"/>
      <c r="J11" s="61"/>
      <c r="K11" s="61"/>
      <c r="L11" s="61"/>
      <c r="M11" s="61"/>
      <c r="N11" s="61"/>
      <c r="O11" s="61"/>
      <c r="P11" s="61"/>
      <c r="Q11" s="4"/>
    </row>
    <row r="12" spans="1:17" ht="12">
      <c r="A12" s="8" t="s">
        <v>8</v>
      </c>
      <c r="B12" s="53"/>
      <c r="C12" s="53"/>
      <c r="D12" s="53"/>
      <c r="E12" s="61" t="s">
        <v>9</v>
      </c>
      <c r="F12" s="61"/>
      <c r="G12" s="61"/>
      <c r="H12" s="61" t="s">
        <v>10</v>
      </c>
      <c r="I12" s="61"/>
      <c r="J12" s="61"/>
      <c r="K12" s="63" t="s">
        <v>11</v>
      </c>
      <c r="L12" s="64"/>
      <c r="M12" s="65"/>
      <c r="N12" s="61" t="s">
        <v>12</v>
      </c>
      <c r="O12" s="61"/>
      <c r="P12" s="61"/>
      <c r="Q12" s="4"/>
    </row>
    <row r="13" spans="1:17" ht="33" customHeight="1">
      <c r="A13" s="8"/>
      <c r="B13" s="53"/>
      <c r="C13" s="53"/>
      <c r="D13" s="53"/>
      <c r="E13" s="7" t="s">
        <v>13</v>
      </c>
      <c r="F13" s="7" t="s">
        <v>14</v>
      </c>
      <c r="G13" s="9" t="s">
        <v>15</v>
      </c>
      <c r="H13" s="7" t="s">
        <v>13</v>
      </c>
      <c r="I13" s="7" t="s">
        <v>14</v>
      </c>
      <c r="J13" s="9" t="s">
        <v>15</v>
      </c>
      <c r="K13" s="7" t="s">
        <v>13</v>
      </c>
      <c r="L13" s="10" t="s">
        <v>14</v>
      </c>
      <c r="M13" s="9" t="s">
        <v>15</v>
      </c>
      <c r="N13" s="7" t="s">
        <v>13</v>
      </c>
      <c r="O13" s="7" t="s">
        <v>14</v>
      </c>
      <c r="P13" s="9" t="s">
        <v>15</v>
      </c>
      <c r="Q13" s="4"/>
    </row>
    <row r="14" spans="1:17" ht="12">
      <c r="A14" s="8">
        <v>1</v>
      </c>
      <c r="B14" s="53">
        <v>2</v>
      </c>
      <c r="C14" s="53"/>
      <c r="D14" s="53"/>
      <c r="E14" s="8">
        <v>3</v>
      </c>
      <c r="F14" s="8">
        <v>4</v>
      </c>
      <c r="G14" s="8"/>
      <c r="H14" s="8">
        <v>5</v>
      </c>
      <c r="I14" s="11">
        <v>6</v>
      </c>
      <c r="J14" s="11"/>
      <c r="K14" s="11"/>
      <c r="L14" s="11"/>
      <c r="M14" s="11"/>
      <c r="N14" s="8">
        <v>7</v>
      </c>
      <c r="O14" s="11">
        <v>8</v>
      </c>
      <c r="P14" s="11"/>
      <c r="Q14" s="4"/>
    </row>
    <row r="15" spans="1:112" ht="12">
      <c r="A15" s="12">
        <v>1</v>
      </c>
      <c r="B15" s="52" t="s">
        <v>16</v>
      </c>
      <c r="C15" s="52"/>
      <c r="D15" s="52"/>
      <c r="E15" s="14">
        <f>'[1]3 квартал 2015'!E15+'4 квартал'!E15</f>
        <v>26956.879</v>
      </c>
      <c r="F15" s="15">
        <f>'[1]3 квартал 2015'!F15+'4 квартал'!F15</f>
        <v>29064.81</v>
      </c>
      <c r="G15" s="15">
        <f>'[1]3 квартал 2015'!G15+'4 квартал'!G15</f>
        <v>7038.99</v>
      </c>
      <c r="H15" s="17">
        <f>'[1]3 квартал 2015'!H15+'4 квартал'!H15</f>
        <v>20548.155000000002</v>
      </c>
      <c r="I15" s="15">
        <f>'[1]3 квартал 2015'!I15+'4 квартал'!I15</f>
        <v>21397.034</v>
      </c>
      <c r="J15" s="15">
        <f>'[1]3 квартал 2015'!J15+'4 квартал'!J15</f>
        <v>5951.001</v>
      </c>
      <c r="K15" s="17">
        <f>'[1]3 квартал 2015'!K15+'4 квартал'!K15</f>
        <v>3.76</v>
      </c>
      <c r="L15" s="15">
        <f>'[1]3 квартал 2015'!L15+'4 квартал'!L15</f>
        <v>55.815999999999995</v>
      </c>
      <c r="M15" s="15">
        <f>'[1]3 квартал 2015'!M15+'4 квартал'!M15</f>
        <v>55.815999999999995</v>
      </c>
      <c r="N15" s="17">
        <f>'[1]3 квартал 2015'!N15+'4 квартал'!N15</f>
        <v>6404.965</v>
      </c>
      <c r="O15" s="15">
        <f>'[1]3 квартал 2015'!O15+'4 квартал'!O15</f>
        <v>7611.96</v>
      </c>
      <c r="P15" s="15">
        <f>'[1]3 квартал 2015'!P15+'4 квартал'!P15</f>
        <v>1032.173</v>
      </c>
      <c r="Q15" s="16"/>
      <c r="DH15" s="1"/>
    </row>
    <row r="16" spans="1:17" ht="12">
      <c r="A16" s="12">
        <v>2</v>
      </c>
      <c r="B16" s="52" t="s">
        <v>17</v>
      </c>
      <c r="C16" s="52"/>
      <c r="D16" s="52"/>
      <c r="E16" s="14">
        <f>'[1]3 квартал 2015'!E16+'4 квартал'!E16</f>
        <v>0</v>
      </c>
      <c r="F16" s="15">
        <f>'[1]3 квартал 2015'!F16+'4 квартал'!F16</f>
        <v>0</v>
      </c>
      <c r="G16" s="15">
        <f>'[1]3 квартал 2015'!G16+'4 квартал'!G16</f>
        <v>0</v>
      </c>
      <c r="H16" s="17">
        <f>'[1]3 квартал 2015'!H16+'4 квартал'!H16</f>
        <v>0</v>
      </c>
      <c r="I16" s="15">
        <f>'[1]3 квартал 2015'!I16+'4 квартал'!I16</f>
        <v>0</v>
      </c>
      <c r="J16" s="15">
        <f>'[1]3 квартал 2015'!J16+'4 квартал'!J16</f>
        <v>0</v>
      </c>
      <c r="K16" s="17">
        <f>'[1]3 квартал 2015'!K16+'4 квартал'!K16</f>
        <v>0</v>
      </c>
      <c r="L16" s="15">
        <f>'[1]3 квартал 2015'!L16+'4 квартал'!L16</f>
        <v>0</v>
      </c>
      <c r="M16" s="15">
        <f>'[1]3 квартал 2015'!M16+'4 квартал'!M16</f>
        <v>0</v>
      </c>
      <c r="N16" s="17">
        <f>'[1]3 квартал 2015'!N16+'4 квартал'!N16</f>
        <v>0</v>
      </c>
      <c r="O16" s="15">
        <f>'[1]3 квартал 2015'!O16+'4 квартал'!O16</f>
        <v>0</v>
      </c>
      <c r="P16" s="15">
        <f>'[1]3 квартал 2015'!P16+'4 квартал'!P16</f>
        <v>0</v>
      </c>
      <c r="Q16" s="16"/>
    </row>
    <row r="17" spans="1:112" s="21" customFormat="1" ht="12">
      <c r="A17" s="18">
        <v>3</v>
      </c>
      <c r="B17" s="57" t="s">
        <v>18</v>
      </c>
      <c r="C17" s="57"/>
      <c r="D17" s="57"/>
      <c r="E17" s="19">
        <f>'[1]3 квартал 2015'!E17+'4 квартал'!E17</f>
        <v>26956.879</v>
      </c>
      <c r="F17" s="19">
        <f>'[1]3 квартал 2015'!F17+'4 квартал'!F17</f>
        <v>29064.81</v>
      </c>
      <c r="G17" s="19">
        <f>'[1]3 квартал 2015'!G17+'4 квартал'!G17</f>
        <v>7038.99</v>
      </c>
      <c r="H17" s="19">
        <f>'[1]3 квартал 2015'!H17+'4 квартал'!H17</f>
        <v>20548.155000000002</v>
      </c>
      <c r="I17" s="19">
        <f>'[1]3 квартал 2015'!I17+'4 квартал'!I17</f>
        <v>21397.034</v>
      </c>
      <c r="J17" s="19">
        <f>'[1]3 квартал 2015'!J17+'4 квартал'!J17</f>
        <v>5951.001</v>
      </c>
      <c r="K17" s="19">
        <f>'[1]3 квартал 2015'!K17+'4 квартал'!K17</f>
        <v>3.76</v>
      </c>
      <c r="L17" s="19">
        <f>'[1]3 квартал 2015'!L17+'4 квартал'!L17</f>
        <v>55.815999999999995</v>
      </c>
      <c r="M17" s="19">
        <f>'[1]3 квартал 2015'!M17+'4 квартал'!M17</f>
        <v>55.815999999999995</v>
      </c>
      <c r="N17" s="19">
        <f>'[1]3 квартал 2015'!N17+'4 квартал'!N17</f>
        <v>6404.965</v>
      </c>
      <c r="O17" s="19">
        <f>'[1]3 квартал 2015'!O17+'4 квартал'!O17</f>
        <v>7611.96</v>
      </c>
      <c r="P17" s="19">
        <f>'[1]3 квартал 2015'!P17+'4 квартал'!P17</f>
        <v>1032.173</v>
      </c>
      <c r="Q17" s="5"/>
      <c r="R17" s="2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</row>
    <row r="18" spans="1:18" ht="12">
      <c r="A18" s="12"/>
      <c r="B18" s="52" t="s">
        <v>19</v>
      </c>
      <c r="C18" s="52"/>
      <c r="D18" s="52"/>
      <c r="E18" s="14">
        <f>'[1]3 квартал 2015'!E18+'4 квартал'!E18</f>
        <v>0</v>
      </c>
      <c r="F18" s="15">
        <f>'[1]3 квартал 2015'!F18+'4 квартал'!F18</f>
        <v>0</v>
      </c>
      <c r="G18" s="15">
        <f>'[1]3 квартал 2015'!G18+'4 квартал'!G18</f>
        <v>0</v>
      </c>
      <c r="H18" s="15">
        <f>'[1]3 квартал 2015'!H18+'4 квартал'!H18</f>
        <v>0</v>
      </c>
      <c r="I18" s="15">
        <f>'[1]3 квартал 2015'!I18+'4 квартал'!I18</f>
        <v>0</v>
      </c>
      <c r="J18" s="15">
        <f>'[1]3 квартал 2015'!J18+'4 квартал'!J18</f>
        <v>0</v>
      </c>
      <c r="K18" s="15">
        <f>'[1]3 квартал 2015'!K18+'4 квартал'!K18</f>
        <v>0</v>
      </c>
      <c r="L18" s="15">
        <f>'[1]3 квартал 2015'!L18+'4 квартал'!L18</f>
        <v>0</v>
      </c>
      <c r="M18" s="15">
        <f>'[1]3 квартал 2015'!M18+'4 квартал'!M18</f>
        <v>0</v>
      </c>
      <c r="N18" s="15">
        <f>'[1]3 квартал 2015'!N18+'4 квартал'!N18</f>
        <v>0</v>
      </c>
      <c r="O18" s="15">
        <f>'[1]3 квартал 2015'!O18+'4 квартал'!O18</f>
        <v>0</v>
      </c>
      <c r="P18" s="15">
        <f>'[1]3 квартал 2015'!P18+'4 квартал'!P18</f>
        <v>0</v>
      </c>
      <c r="Q18" s="5"/>
      <c r="R18" s="5"/>
    </row>
    <row r="19" spans="1:112" s="21" customFormat="1" ht="12">
      <c r="A19" s="18" t="s">
        <v>20</v>
      </c>
      <c r="B19" s="57" t="s">
        <v>21</v>
      </c>
      <c r="C19" s="57"/>
      <c r="D19" s="57"/>
      <c r="E19" s="19">
        <f>'[1]3 квартал 2015'!E19+'4 квартал'!E19</f>
        <v>790.827</v>
      </c>
      <c r="F19" s="19">
        <f>'[1]3 квартал 2015'!F19+'4 квартал'!F19</f>
        <v>653.5661000000001</v>
      </c>
      <c r="G19" s="19">
        <f>'[1]3 квартал 2015'!G19+'4 квартал'!G19</f>
        <v>422.48500000000007</v>
      </c>
      <c r="H19" s="19">
        <f>'[1]3 квартал 2015'!H19+'4 квартал'!H19</f>
        <v>743.5029999999999</v>
      </c>
      <c r="I19" s="19">
        <f>'[1]3 квартал 2015'!I19+'4 квартал'!I19</f>
        <v>610.9111</v>
      </c>
      <c r="J19" s="19">
        <f>'[1]3 квартал 2015'!J19+'4 квартал'!J19</f>
        <v>420.43000000000006</v>
      </c>
      <c r="K19" s="19">
        <f>'[1]3 квартал 2015'!K19+'4 квартал'!K19</f>
        <v>0</v>
      </c>
      <c r="L19" s="19">
        <f>'[1]3 квартал 2015'!L19+'4 квартал'!L19</f>
        <v>0</v>
      </c>
      <c r="M19" s="19">
        <f>'[1]3 квартал 2015'!M19+'4 квартал'!M19</f>
        <v>0</v>
      </c>
      <c r="N19" s="19">
        <f>'[1]3 квартал 2015'!N19+'4 квартал'!N19</f>
        <v>47.324</v>
      </c>
      <c r="O19" s="19">
        <f>'[1]3 квартал 2015'!O19+'4 квартал'!O19</f>
        <v>42.655</v>
      </c>
      <c r="P19" s="19">
        <f>'[1]3 квартал 2015'!P19+'4 квартал'!P19</f>
        <v>2.055</v>
      </c>
      <c r="Q19" s="4"/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0" spans="1:26" ht="12.75" customHeight="1">
      <c r="A20" s="12"/>
      <c r="B20" s="13" t="s">
        <v>22</v>
      </c>
      <c r="C20" s="13"/>
      <c r="D20" s="13"/>
      <c r="E20" s="14">
        <f>'[1]3 квартал 2015'!E20+'4 квартал'!E20</f>
        <v>5.045</v>
      </c>
      <c r="F20" s="15">
        <f>'[1]3 квартал 2015'!F20+'4 квартал'!F20</f>
        <v>2.055</v>
      </c>
      <c r="G20" s="15">
        <f>'[1]3 квартал 2015'!G20+'4 квартал'!G20</f>
        <v>2.055</v>
      </c>
      <c r="H20" s="17">
        <f>'[1]3 квартал 2015'!H20+'4 квартал'!H20</f>
        <v>0</v>
      </c>
      <c r="I20" s="15">
        <f>'[1]3 квартал 2015'!I20+'4 квартал'!I20</f>
        <v>0</v>
      </c>
      <c r="J20" s="15">
        <f>'[1]3 квартал 2015'!J20+'4 квартал'!J20</f>
        <v>0</v>
      </c>
      <c r="K20" s="17">
        <f>'[1]3 квартал 2015'!K20+'4 квартал'!K20</f>
        <v>0</v>
      </c>
      <c r="L20" s="15">
        <f>'[1]3 квартал 2015'!L20+'4 квартал'!L20</f>
        <v>0</v>
      </c>
      <c r="M20" s="15">
        <f>'[1]3 квартал 2015'!M20+'4 квартал'!M20</f>
        <v>0</v>
      </c>
      <c r="N20" s="17">
        <f>'[1]3 квартал 2015'!N20+'4 квартал'!N20</f>
        <v>5.045</v>
      </c>
      <c r="O20" s="15">
        <f>'[1]3 квартал 2015'!O20+'4 квартал'!O20</f>
        <v>2.055</v>
      </c>
      <c r="P20" s="15">
        <f>'[1]3 квартал 2015'!P20+'4 квартал'!P20</f>
        <v>2.055</v>
      </c>
      <c r="Q20" s="4"/>
      <c r="R20" s="23" t="s">
        <v>23</v>
      </c>
      <c r="S20" s="23"/>
      <c r="T20" s="23"/>
      <c r="U20" s="23"/>
      <c r="V20" s="23"/>
      <c r="W20" s="23"/>
      <c r="X20" s="23"/>
      <c r="Y20" s="23"/>
      <c r="Z20" s="23"/>
    </row>
    <row r="21" spans="1:27" ht="12">
      <c r="A21" s="12"/>
      <c r="B21" s="13" t="s">
        <v>24</v>
      </c>
      <c r="C21" s="13"/>
      <c r="D21" s="13"/>
      <c r="E21" s="14">
        <f>'[1]3 квартал 2015'!E21+'4 квартал'!E21</f>
        <v>0</v>
      </c>
      <c r="F21" s="15">
        <f>'[1]3 квартал 2015'!F21+'4 квартал'!F21</f>
        <v>0</v>
      </c>
      <c r="G21" s="15">
        <f>'[1]3 квартал 2015'!G21+'4 квартал'!G21</f>
        <v>0</v>
      </c>
      <c r="H21" s="17">
        <f>'[1]3 квартал 2015'!H21+'4 квартал'!H21</f>
        <v>0</v>
      </c>
      <c r="I21" s="15">
        <f>'[1]3 квартал 2015'!I21+'4 квартал'!I21</f>
        <v>0</v>
      </c>
      <c r="J21" s="15">
        <f>'[1]3 квартал 2015'!J21+'4 квартал'!J21</f>
        <v>0</v>
      </c>
      <c r="K21" s="17">
        <f>'[1]3 квартал 2015'!K21+'4 квартал'!K21</f>
        <v>0</v>
      </c>
      <c r="L21" s="15">
        <f>'[1]3 квартал 2015'!L21+'4 квартал'!L21</f>
        <v>0</v>
      </c>
      <c r="M21" s="15">
        <f>'[1]3 квартал 2015'!M21+'4 квартал'!M21</f>
        <v>0</v>
      </c>
      <c r="N21" s="17">
        <f>'[1]3 квартал 2015'!N21+'4 квартал'!N21</f>
        <v>0</v>
      </c>
      <c r="O21" s="15">
        <f>'[1]3 квартал 2015'!O21+'4 квартал'!O21</f>
        <v>0</v>
      </c>
      <c r="P21" s="15">
        <f>'[1]3 квартал 2015'!P21+'4 квартал'!P21</f>
        <v>0</v>
      </c>
      <c r="Q21" s="4"/>
      <c r="R21" s="23"/>
      <c r="S21" s="23"/>
      <c r="T21" s="23"/>
      <c r="U21" s="23"/>
      <c r="V21" s="23"/>
      <c r="W21" s="23"/>
      <c r="X21" s="23"/>
      <c r="Y21" s="23"/>
      <c r="Z21" s="23"/>
      <c r="AA21" s="4"/>
    </row>
    <row r="22" spans="1:27" ht="12">
      <c r="A22" s="12"/>
      <c r="B22" s="13" t="s">
        <v>25</v>
      </c>
      <c r="C22" s="13"/>
      <c r="D22" s="13"/>
      <c r="E22" s="14">
        <f>'[1]3 квартал 2015'!E22+'4 квартал'!E22</f>
        <v>785.7819999999999</v>
      </c>
      <c r="F22" s="15">
        <f>'[1]3 квартал 2015'!F22+'4 квартал'!F22</f>
        <v>651.5111</v>
      </c>
      <c r="G22" s="15">
        <f>'[1]3 квартал 2015'!G22+'4 квартал'!G22</f>
        <v>420.43000000000006</v>
      </c>
      <c r="H22" s="17">
        <f>'[1]3 квартал 2015'!H22+'4 квартал'!H22</f>
        <v>743.5029999999999</v>
      </c>
      <c r="I22" s="15">
        <f>'[1]3 квартал 2015'!I22+'4 квартал'!I22</f>
        <v>610.9111</v>
      </c>
      <c r="J22" s="15">
        <f>'[1]3 квартал 2015'!J22+'4 квартал'!J22</f>
        <v>420.43000000000006</v>
      </c>
      <c r="K22" s="17">
        <f>'[1]3 квартал 2015'!K22+'4 квартал'!K22</f>
        <v>0</v>
      </c>
      <c r="L22" s="15">
        <f>'[1]3 квартал 2015'!L22+'4 квартал'!L22</f>
        <v>0</v>
      </c>
      <c r="M22" s="15">
        <f>'[1]3 квартал 2015'!M22+'4 квартал'!M22</f>
        <v>0</v>
      </c>
      <c r="N22" s="17">
        <f>'[1]3 квартал 2015'!N22+'4 квартал'!N22</f>
        <v>42.278999999999996</v>
      </c>
      <c r="O22" s="15">
        <f>'[1]3 квартал 2015'!O22+'4 квартал'!O22</f>
        <v>40.599999999999994</v>
      </c>
      <c r="P22" s="15">
        <f>'[1]3 квартал 2015'!P22+'4 квартал'!P22</f>
        <v>0</v>
      </c>
      <c r="Q22" s="4"/>
      <c r="R22" s="23"/>
      <c r="S22" s="23"/>
      <c r="T22" s="23"/>
      <c r="U22" s="23"/>
      <c r="V22" s="23"/>
      <c r="W22" s="23"/>
      <c r="X22" s="23"/>
      <c r="Y22" s="23"/>
      <c r="Z22" s="23"/>
      <c r="AA22" s="4"/>
    </row>
    <row r="23" spans="1:112" s="21" customFormat="1" ht="12">
      <c r="A23" s="18">
        <v>4</v>
      </c>
      <c r="B23" s="57" t="s">
        <v>26</v>
      </c>
      <c r="C23" s="57"/>
      <c r="D23" s="57"/>
      <c r="E23" s="19">
        <f>'[1]3 квартал 2015'!E23+'4 квартал'!E23</f>
        <v>26166.053</v>
      </c>
      <c r="F23" s="19">
        <f>'[1]3 квартал 2015'!F23+'4 квартал'!F23</f>
        <v>28411.243899999998</v>
      </c>
      <c r="G23" s="19">
        <f>'[1]3 квартал 2015'!G23+'4 квартал'!G23</f>
        <v>6616.505</v>
      </c>
      <c r="H23" s="19">
        <f>'[1]3 квартал 2015'!H23+'4 квартал'!H23</f>
        <v>19804.652</v>
      </c>
      <c r="I23" s="19">
        <f>'[1]3 квартал 2015'!I23+'4 квартал'!I23</f>
        <v>20786.1229</v>
      </c>
      <c r="J23" s="19">
        <f>'[1]3 квартал 2015'!J23+'4 квартал'!J23</f>
        <v>5530.571000000001</v>
      </c>
      <c r="K23" s="19">
        <f>'[1]3 квартал 2015'!K23+'4 квартал'!K23</f>
        <v>3.76</v>
      </c>
      <c r="L23" s="19">
        <f>'[1]3 квартал 2015'!L23+'4 квартал'!L23</f>
        <v>55.815999999999995</v>
      </c>
      <c r="M23" s="19">
        <f>'[1]3 квартал 2015'!M23+'4 квартал'!M23</f>
        <v>55.815999999999995</v>
      </c>
      <c r="N23" s="19">
        <f>'[1]3 квартал 2015'!N23+'4 квартал'!N23</f>
        <v>6357.6410000000005</v>
      </c>
      <c r="O23" s="19">
        <f>'[1]3 квартал 2015'!O23+'4 квартал'!O23</f>
        <v>7569.305</v>
      </c>
      <c r="P23" s="19">
        <f>'[1]3 квартал 2015'!P23+'4 квартал'!P23</f>
        <v>1030.118</v>
      </c>
      <c r="Q23" s="5"/>
      <c r="R23" s="23"/>
      <c r="S23" s="23"/>
      <c r="T23" s="23"/>
      <c r="U23" s="23"/>
      <c r="V23" s="23"/>
      <c r="W23" s="23"/>
      <c r="X23" s="23"/>
      <c r="Y23" s="23"/>
      <c r="Z23" s="23"/>
      <c r="AA23" s="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</row>
    <row r="24" spans="1:112" s="30" customFormat="1" ht="12">
      <c r="A24" s="25" t="s">
        <v>27</v>
      </c>
      <c r="B24" s="58" t="s">
        <v>28</v>
      </c>
      <c r="C24" s="58"/>
      <c r="D24" s="58"/>
      <c r="E24" s="27">
        <f>'[1]3 квартал 2015'!E24+'4 квартал'!E24</f>
        <v>9854.872</v>
      </c>
      <c r="F24" s="27">
        <f>'[1]3 квартал 2015'!F24+'4 квартал'!F24</f>
        <v>10545.1649</v>
      </c>
      <c r="G24" s="27">
        <f>'[1]3 квартал 2015'!G24+'4 квартал'!G24</f>
        <v>367.52799999999996</v>
      </c>
      <c r="H24" s="27">
        <f>'[1]3 квартал 2015'!H24+'4 квартал'!H24</f>
        <v>5784.871999999999</v>
      </c>
      <c r="I24" s="27">
        <f>'[1]3 квартал 2015'!I24+'4 квартал'!I24</f>
        <v>4359.7309</v>
      </c>
      <c r="J24" s="27">
        <f>'[1]3 квартал 2015'!J24+'4 квартал'!J24</f>
        <v>367.52799999999996</v>
      </c>
      <c r="K24" s="27">
        <f>'[1]3 квартал 2015'!K24+'4 квартал'!K24</f>
        <v>0</v>
      </c>
      <c r="L24" s="27">
        <f>'[1]3 квартал 2015'!L24+'4 квартал'!L24</f>
        <v>0</v>
      </c>
      <c r="M24" s="27">
        <f>'[1]3 квартал 2015'!M24+'4 квартал'!M24</f>
        <v>0</v>
      </c>
      <c r="N24" s="27">
        <f>'[1]3 квартал 2015'!N24+'4 квартал'!N24</f>
        <v>4070</v>
      </c>
      <c r="O24" s="27">
        <f>'[1]3 квартал 2015'!O24+'4 квартал'!O24</f>
        <v>6185.433999999999</v>
      </c>
      <c r="P24" s="27">
        <f>'[1]3 квартал 2015'!P24+'4 квартал'!P24</f>
        <v>0</v>
      </c>
      <c r="Q24" s="29"/>
      <c r="R24" s="23"/>
      <c r="S24" s="23"/>
      <c r="T24" s="23"/>
      <c r="U24" s="23"/>
      <c r="V24" s="23"/>
      <c r="W24" s="23"/>
      <c r="X24" s="23"/>
      <c r="Y24" s="23"/>
      <c r="Z24" s="23"/>
      <c r="AA24" s="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</row>
    <row r="25" spans="1:112" s="30" customFormat="1" ht="12">
      <c r="A25" s="25" t="s">
        <v>29</v>
      </c>
      <c r="B25" s="58" t="s">
        <v>30</v>
      </c>
      <c r="C25" s="58"/>
      <c r="D25" s="58"/>
      <c r="E25" s="27">
        <f>'[1]3 квартал 2015'!E25+'4 квартал'!E25</f>
        <v>16311.180999999999</v>
      </c>
      <c r="F25" s="27">
        <f>'[1]3 квартал 2015'!F25+'4 квартал'!F25</f>
        <v>17866.078999999998</v>
      </c>
      <c r="G25" s="27">
        <f>'[1]3 квартал 2015'!G25+'4 квартал'!G25</f>
        <v>6248.976999999999</v>
      </c>
      <c r="H25" s="27">
        <f>'[1]3 квартал 2015'!H25+'4 квартал'!H25</f>
        <v>14019.780000000002</v>
      </c>
      <c r="I25" s="27">
        <f>'[1]3 квартал 2015'!I25+'4 квартал'!I25</f>
        <v>16426.392</v>
      </c>
      <c r="J25" s="27">
        <f>'[1]3 квартал 2015'!J25+'4 квартал'!J25</f>
        <v>5163.043</v>
      </c>
      <c r="K25" s="27">
        <f>'[1]3 квартал 2015'!K25+'4 квартал'!K25</f>
        <v>3.76</v>
      </c>
      <c r="L25" s="27">
        <f>'[1]3 квартал 2015'!L25+'4 квартал'!L25</f>
        <v>55.815999999999995</v>
      </c>
      <c r="M25" s="27">
        <f>'[1]3 квартал 2015'!M25+'4 квартал'!M25</f>
        <v>55.815999999999995</v>
      </c>
      <c r="N25" s="27">
        <f>'[1]3 квартал 2015'!N25+'4 квартал'!N25</f>
        <v>2287.641</v>
      </c>
      <c r="O25" s="27">
        <f>'[1]3 квартал 2015'!O25+'4 квартал'!O25</f>
        <v>1383.871</v>
      </c>
      <c r="P25" s="27">
        <f>'[1]3 квартал 2015'!P25+'4 квартал'!P25</f>
        <v>1030.118</v>
      </c>
      <c r="Q25" s="31"/>
      <c r="R25" s="23"/>
      <c r="S25" s="23" t="s">
        <v>31</v>
      </c>
      <c r="T25" s="23"/>
      <c r="U25" s="23"/>
      <c r="V25" s="23"/>
      <c r="W25" s="23"/>
      <c r="X25" s="23"/>
      <c r="Y25" s="23"/>
      <c r="Z25" s="23"/>
      <c r="AA25" s="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</row>
    <row r="26" spans="1:112" s="30" customFormat="1" ht="12">
      <c r="A26" s="25" t="s">
        <v>32</v>
      </c>
      <c r="B26" s="26" t="s">
        <v>33</v>
      </c>
      <c r="C26" s="26"/>
      <c r="D26" s="26"/>
      <c r="E26" s="27">
        <f>'[1]3 квартал 2015'!E26+'4 квартал'!E26</f>
        <v>14883.375000000002</v>
      </c>
      <c r="F26" s="27">
        <f>'[1]3 квартал 2015'!F26+'4 квартал'!F26</f>
        <v>17025.975000000002</v>
      </c>
      <c r="G26" s="27">
        <f>'[1]3 квартал 2015'!G26+'4 квартал'!G26</f>
        <v>5520.785</v>
      </c>
      <c r="H26" s="27">
        <f>'[1]3 квартал 2015'!H26+'4 квартал'!H26</f>
        <v>13473.099</v>
      </c>
      <c r="I26" s="27">
        <f>'[1]3 квартал 2015'!I26+'4 квартал'!I26</f>
        <v>15657.417000000001</v>
      </c>
      <c r="J26" s="27">
        <f>'[1]3 квартал 2015'!J26+'4 квартал'!J26</f>
        <v>4495.433</v>
      </c>
      <c r="K26" s="27">
        <f>'[1]3 квартал 2015'!K26+'4 квартал'!K26</f>
        <v>3.76</v>
      </c>
      <c r="L26" s="27">
        <f>'[1]3 квартал 2015'!L26+'4 квартал'!L26</f>
        <v>55.815999999999995</v>
      </c>
      <c r="M26" s="27">
        <f>'[1]3 квартал 2015'!M26+'4 квартал'!M26</f>
        <v>55.815999999999995</v>
      </c>
      <c r="N26" s="27">
        <f>'[1]3 квартал 2015'!N26+'4 квартал'!N26</f>
        <v>1406.516</v>
      </c>
      <c r="O26" s="27">
        <f>'[1]3 квартал 2015'!O26+'4 квартал'!O26</f>
        <v>1312.7419999999997</v>
      </c>
      <c r="P26" s="27">
        <f>'[1]3 квартал 2015'!P26+'4 квартал'!P26</f>
        <v>969.5360000000001</v>
      </c>
      <c r="Q26" s="5"/>
      <c r="R26" s="23"/>
      <c r="S26" s="23"/>
      <c r="T26" s="23"/>
      <c r="U26" s="23"/>
      <c r="V26" s="23"/>
      <c r="W26" s="23"/>
      <c r="X26" s="23"/>
      <c r="Y26" s="23"/>
      <c r="Z26" s="23"/>
      <c r="AA26" s="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</row>
    <row r="27" spans="1:27" ht="12">
      <c r="A27" s="12" t="s">
        <v>34</v>
      </c>
      <c r="B27" s="6" t="s">
        <v>35</v>
      </c>
      <c r="C27" s="6"/>
      <c r="D27" s="6"/>
      <c r="E27" s="14">
        <f>'[1]3 квартал 2015'!E27+'4 квартал'!E27</f>
        <v>1912.555</v>
      </c>
      <c r="F27" s="15">
        <f>'[1]3 квартал 2015'!F27+'4 квартал'!F27</f>
        <v>2565.9700000000003</v>
      </c>
      <c r="G27" s="15">
        <f>'[1]3 квартал 2015'!G27+'4 квартал'!G27</f>
        <v>1772.1239999999998</v>
      </c>
      <c r="H27" s="17">
        <f>'[1]3 квартал 2015'!H27+'4 квартал'!H27</f>
        <v>1799.967</v>
      </c>
      <c r="I27" s="15">
        <f>'[1]3 квартал 2015'!I27+'4 квартал'!I27</f>
        <v>2435.014</v>
      </c>
      <c r="J27" s="15">
        <f>'[1]3 квартал 2015'!J27+'4 квартал'!J27</f>
        <v>1643.0549999999998</v>
      </c>
      <c r="K27" s="17">
        <f>'[1]3 квартал 2015'!K27+'4 квартал'!K27</f>
        <v>3.338</v>
      </c>
      <c r="L27" s="15">
        <f>'[1]3 квартал 2015'!L27+'4 квартал'!L27</f>
        <v>55.815999999999995</v>
      </c>
      <c r="M27" s="15">
        <f>'[1]3 квартал 2015'!M27+'4 квартал'!M27</f>
        <v>55.815999999999995</v>
      </c>
      <c r="N27" s="17">
        <f>'[1]3 квартал 2015'!N27+'4 квартал'!N27</f>
        <v>109.25</v>
      </c>
      <c r="O27" s="15">
        <f>'[1]3 квартал 2015'!O27+'4 квартал'!O27</f>
        <v>75.14</v>
      </c>
      <c r="P27" s="15">
        <f>'[1]3 квартал 2015'!P27+'4 квартал'!P27</f>
        <v>73.253</v>
      </c>
      <c r="Q27" s="31"/>
      <c r="R27" s="23"/>
      <c r="S27" s="23"/>
      <c r="T27" s="23"/>
      <c r="U27" s="23"/>
      <c r="V27" s="23"/>
      <c r="W27" s="23"/>
      <c r="X27" s="23"/>
      <c r="Y27" s="23"/>
      <c r="Z27" s="23"/>
      <c r="AA27" s="4"/>
    </row>
    <row r="28" spans="1:27" ht="12">
      <c r="A28" s="33"/>
      <c r="B28" s="54" t="s">
        <v>36</v>
      </c>
      <c r="C28" s="55"/>
      <c r="D28" s="56"/>
      <c r="E28" s="14">
        <f>'[1]3 квартал 2015'!E28+'4 квартал'!E28</f>
        <v>0</v>
      </c>
      <c r="F28" s="15">
        <f>'[1]3 квартал 2015'!F28+'4 квартал'!F28</f>
        <v>2087.475</v>
      </c>
      <c r="G28" s="15">
        <f>'[1]3 квартал 2015'!G28+'4 квартал'!G28</f>
        <v>1627.513</v>
      </c>
      <c r="H28" s="17">
        <f>'[1]3 квартал 2015'!H28+'4 квартал'!H28</f>
        <v>0</v>
      </c>
      <c r="I28" s="15">
        <f>'[1]3 квартал 2015'!I28+'4 квартал'!I28</f>
        <v>1980.895</v>
      </c>
      <c r="J28" s="15">
        <f>'[1]3 квартал 2015'!J28+'4 квартал'!J28</f>
        <v>1521.12</v>
      </c>
      <c r="K28" s="17">
        <f>'[1]3 квартал 2015'!K28+'4 квартал'!K28</f>
        <v>0</v>
      </c>
      <c r="L28" s="15">
        <f>'[1]3 квартал 2015'!L28+'4 квартал'!L28</f>
        <v>55.815999999999995</v>
      </c>
      <c r="M28" s="15">
        <f>'[1]3 квартал 2015'!M28+'4 квартал'!M28</f>
        <v>55.815999999999995</v>
      </c>
      <c r="N28" s="17">
        <f>'[1]3 квартал 2015'!N28+'4 квартал'!N28</f>
        <v>0</v>
      </c>
      <c r="O28" s="15">
        <f>'[1]3 квартал 2015'!O28+'4 квартал'!O28</f>
        <v>50.763999999999996</v>
      </c>
      <c r="P28" s="15">
        <f>'[1]3 квартал 2015'!P28+'4 квартал'!P28</f>
        <v>50.577</v>
      </c>
      <c r="Q28" s="31"/>
      <c r="R28" s="23"/>
      <c r="S28" s="23"/>
      <c r="T28" s="23"/>
      <c r="U28" s="23"/>
      <c r="V28" s="23"/>
      <c r="W28" s="23"/>
      <c r="X28" s="23"/>
      <c r="Y28" s="23"/>
      <c r="Z28" s="23"/>
      <c r="AA28" s="4"/>
    </row>
    <row r="29" spans="1:27" ht="12">
      <c r="A29" s="33"/>
      <c r="B29" s="54" t="s">
        <v>37</v>
      </c>
      <c r="C29" s="55"/>
      <c r="D29" s="56"/>
      <c r="E29" s="14">
        <f>'[1]3 квартал 2015'!E29+'4 квартал'!E29</f>
        <v>0</v>
      </c>
      <c r="F29" s="15">
        <f>'[1]3 квартал 2015'!F29+'4 квартал'!F29</f>
        <v>308.01</v>
      </c>
      <c r="G29" s="15">
        <f>'[1]3 квартал 2015'!G29+'4 квартал'!G29</f>
        <v>137.13899999999998</v>
      </c>
      <c r="H29" s="17">
        <f>'[1]3 квартал 2015'!H29+'4 квартал'!H29</f>
        <v>0</v>
      </c>
      <c r="I29" s="15">
        <f>'[1]3 квартал 2015'!I29+'4 квартал'!I29</f>
        <v>284.884</v>
      </c>
      <c r="J29" s="15">
        <f>'[1]3 квартал 2015'!J29+'4 квартал'!J29</f>
        <v>114.46300000000001</v>
      </c>
      <c r="K29" s="17">
        <f>'[1]3 квартал 2015'!K29+'4 квартал'!K29</f>
        <v>0</v>
      </c>
      <c r="L29" s="15">
        <f>'[1]3 квартал 2015'!L29+'4 квартал'!L29</f>
        <v>0</v>
      </c>
      <c r="M29" s="15">
        <f>'[1]3 квартал 2015'!M29+'4 квартал'!M29</f>
        <v>0</v>
      </c>
      <c r="N29" s="17">
        <f>'[1]3 квартал 2015'!N29+'4 квартал'!N29</f>
        <v>0</v>
      </c>
      <c r="O29" s="15">
        <f>'[1]3 квартал 2015'!O29+'4 квартал'!O29</f>
        <v>23.125999999999998</v>
      </c>
      <c r="P29" s="15">
        <f>'[1]3 квартал 2015'!P29+'4 квартал'!P29</f>
        <v>22.676</v>
      </c>
      <c r="Q29" s="31"/>
      <c r="R29" s="23"/>
      <c r="S29" s="23"/>
      <c r="T29" s="23"/>
      <c r="U29" s="23"/>
      <c r="V29" s="23"/>
      <c r="W29" s="23"/>
      <c r="X29" s="23"/>
      <c r="Y29" s="23"/>
      <c r="Z29" s="23"/>
      <c r="AA29" s="4"/>
    </row>
    <row r="30" spans="1:27" ht="12">
      <c r="A30" s="33"/>
      <c r="B30" s="54" t="s">
        <v>38</v>
      </c>
      <c r="C30" s="55"/>
      <c r="D30" s="56"/>
      <c r="E30" s="14">
        <f>'[1]3 квартал 2015'!E30+'4 квартал'!E30</f>
        <v>0</v>
      </c>
      <c r="F30" s="15">
        <f>'[1]3 квартал 2015'!F30+'4 квартал'!F30</f>
        <v>170.485</v>
      </c>
      <c r="G30" s="15">
        <f>'[1]3 квартал 2015'!G30+'4 квартал'!G30</f>
        <v>7.472</v>
      </c>
      <c r="H30" s="17">
        <f>'[1]3 квартал 2015'!H30+'4 квартал'!H30</f>
        <v>0</v>
      </c>
      <c r="I30" s="15">
        <f>'[1]3 квартал 2015'!I30+'4 квартал'!I30</f>
        <v>169.23499999999999</v>
      </c>
      <c r="J30" s="15">
        <f>'[1]3 квартал 2015'!J30+'4 квартал'!J30</f>
        <v>7.472</v>
      </c>
      <c r="K30" s="17">
        <f>'[1]3 квартал 2015'!K30+'4 квартал'!K30</f>
        <v>0</v>
      </c>
      <c r="L30" s="15">
        <f>'[1]3 квартал 2015'!L30+'4 квартал'!L30</f>
        <v>0</v>
      </c>
      <c r="M30" s="15">
        <f>'[1]3 квартал 2015'!M30+'4 квартал'!M30</f>
        <v>0</v>
      </c>
      <c r="N30" s="17">
        <f>'[1]3 квартал 2015'!N30+'4 квартал'!N30</f>
        <v>0</v>
      </c>
      <c r="O30" s="15">
        <f>'[1]3 квартал 2015'!O30+'4 квартал'!O30</f>
        <v>1.25</v>
      </c>
      <c r="P30" s="15">
        <f>'[1]3 квартал 2015'!P30+'4 квартал'!P30</f>
        <v>0</v>
      </c>
      <c r="Q30" s="31"/>
      <c r="R30" s="23"/>
      <c r="S30" s="23"/>
      <c r="T30" s="23"/>
      <c r="U30" s="23"/>
      <c r="V30" s="23"/>
      <c r="W30" s="23"/>
      <c r="X30" s="23"/>
      <c r="Y30" s="23"/>
      <c r="Z30" s="23"/>
      <c r="AA30" s="4"/>
    </row>
    <row r="31" spans="1:27" ht="12">
      <c r="A31" s="12" t="s">
        <v>39</v>
      </c>
      <c r="B31" s="54" t="s">
        <v>40</v>
      </c>
      <c r="C31" s="55"/>
      <c r="D31" s="56"/>
      <c r="E31" s="14">
        <f>'[1]3 квартал 2015'!E31+'4 квартал'!E31</f>
        <v>1684.3069999999998</v>
      </c>
      <c r="F31" s="15">
        <f>'[1]3 квартал 2015'!F31+'4 квартал'!F31</f>
        <v>1929.8850000000002</v>
      </c>
      <c r="G31" s="15">
        <f>'[1]3 квартал 2015'!G31+'4 квартал'!G31</f>
        <v>623.3299999999999</v>
      </c>
      <c r="H31" s="17">
        <f>'[1]3 квартал 2015'!H31+'4 квартал'!H31</f>
        <v>1561.1950000000002</v>
      </c>
      <c r="I31" s="15">
        <f>'[1]3 квартал 2015'!I31+'4 квартал'!I31</f>
        <v>1855.3950000000002</v>
      </c>
      <c r="J31" s="15">
        <f>'[1]3 квартал 2015'!J31+'4 квартал'!J31</f>
        <v>560.378</v>
      </c>
      <c r="K31" s="17">
        <f>'[1]3 квартал 2015'!K31+'4 квартал'!K31</f>
        <v>0.42200000000000004</v>
      </c>
      <c r="L31" s="15">
        <f>'[1]3 квартал 2015'!L31+'4 квартал'!L31</f>
        <v>0</v>
      </c>
      <c r="M31" s="15">
        <f>'[1]3 квартал 2015'!M31+'4 квартал'!M31</f>
        <v>0</v>
      </c>
      <c r="N31" s="17">
        <f>'[1]3 квартал 2015'!N31+'4 квартал'!N31</f>
        <v>122.69</v>
      </c>
      <c r="O31" s="15">
        <f>'[1]3 квартал 2015'!O31+'4 квартал'!O31</f>
        <v>74.49000000000001</v>
      </c>
      <c r="P31" s="15">
        <f>'[1]3 квартал 2015'!P31+'4 квартал'!P31</f>
        <v>62.952</v>
      </c>
      <c r="Q31" s="31"/>
      <c r="R31" s="23"/>
      <c r="S31" s="23"/>
      <c r="T31" s="23"/>
      <c r="U31" s="23"/>
      <c r="V31" s="23"/>
      <c r="W31" s="23"/>
      <c r="X31" s="23"/>
      <c r="Y31" s="23"/>
      <c r="Z31" s="23"/>
      <c r="AA31" s="4"/>
    </row>
    <row r="32" spans="1:27" ht="12" hidden="1">
      <c r="A32" s="12"/>
      <c r="B32" s="54" t="s">
        <v>41</v>
      </c>
      <c r="C32" s="55"/>
      <c r="D32" s="56"/>
      <c r="E32" s="14">
        <f>'[1]3 квартал 2015'!E32+'4 квартал'!E32</f>
        <v>0</v>
      </c>
      <c r="F32" s="15">
        <f>'[1]3 квартал 2015'!F32+'4 квартал'!F32</f>
        <v>0</v>
      </c>
      <c r="G32" s="15">
        <f>'[1]3 квартал 2015'!G32+'4 квартал'!G32</f>
        <v>0</v>
      </c>
      <c r="H32" s="17">
        <f>'[1]3 квартал 2015'!H32+'4 квартал'!H32</f>
        <v>0</v>
      </c>
      <c r="I32" s="15">
        <f>'[1]3 квартал 2015'!I32+'4 квартал'!I32</f>
        <v>0</v>
      </c>
      <c r="J32" s="15">
        <f>'[1]3 квартал 2015'!J32+'4 квартал'!J32</f>
        <v>0</v>
      </c>
      <c r="K32" s="17">
        <f>'[1]3 квартал 2015'!K32+'4 квартал'!K32</f>
        <v>0</v>
      </c>
      <c r="L32" s="15">
        <f>'[1]3 квартал 2015'!L32+'4 квартал'!L32</f>
        <v>0</v>
      </c>
      <c r="M32" s="15">
        <f>'[1]3 квартал 2015'!M32+'4 квартал'!M32</f>
        <v>0</v>
      </c>
      <c r="N32" s="17">
        <f>'[1]3 квартал 2015'!N32+'4 квартал'!N32</f>
        <v>0</v>
      </c>
      <c r="O32" s="15">
        <f>'[1]3 квартал 2015'!O32+'4 квартал'!O32</f>
        <v>0</v>
      </c>
      <c r="P32" s="15">
        <f>'[1]3 квартал 2015'!P32+'4 квартал'!P32</f>
        <v>0</v>
      </c>
      <c r="Q32" s="31"/>
      <c r="R32" s="23"/>
      <c r="S32" s="23"/>
      <c r="T32" s="23"/>
      <c r="U32" s="23"/>
      <c r="V32" s="23"/>
      <c r="W32" s="23"/>
      <c r="X32" s="23"/>
      <c r="Y32" s="23"/>
      <c r="Z32" s="23"/>
      <c r="AA32" s="4"/>
    </row>
    <row r="33" spans="1:27" ht="12">
      <c r="A33" s="12"/>
      <c r="B33" s="54" t="s">
        <v>42</v>
      </c>
      <c r="C33" s="55"/>
      <c r="D33" s="56"/>
      <c r="E33" s="14">
        <f>'[1]3 квартал 2015'!E33+'4 квартал'!E33</f>
        <v>0</v>
      </c>
      <c r="F33" s="15">
        <f>'[1]3 квартал 2015'!F33+'4 квартал'!F33</f>
        <v>1929.8850000000002</v>
      </c>
      <c r="G33" s="15">
        <f>'[1]3 квартал 2015'!G33+'4 квартал'!G33</f>
        <v>623.3299999999999</v>
      </c>
      <c r="H33" s="17">
        <f>'[1]3 квартал 2015'!H33+'4 квартал'!H33</f>
        <v>0</v>
      </c>
      <c r="I33" s="15">
        <f>'[1]3 квартал 2015'!I33+'4 квартал'!I33</f>
        <v>1855.3950000000002</v>
      </c>
      <c r="J33" s="15">
        <f>'[1]3 квартал 2015'!J33+'4 квартал'!J33</f>
        <v>560.378</v>
      </c>
      <c r="K33" s="17">
        <f>'[1]3 квартал 2015'!K33+'4 квартал'!K33</f>
        <v>0</v>
      </c>
      <c r="L33" s="15">
        <f>'[1]3 квартал 2015'!L33+'4 квартал'!L33</f>
        <v>0</v>
      </c>
      <c r="M33" s="15">
        <f>'[1]3 квартал 2015'!M33+'4 квартал'!M33</f>
        <v>0</v>
      </c>
      <c r="N33" s="17">
        <f>'[1]3 квартал 2015'!N33+'4 квартал'!N33</f>
        <v>0</v>
      </c>
      <c r="O33" s="15">
        <f>'[1]3 квартал 2015'!O33+'4 квартал'!O33</f>
        <v>74.49000000000001</v>
      </c>
      <c r="P33" s="15">
        <f>'[1]3 квартал 2015'!P33+'4 квартал'!P33</f>
        <v>62.952</v>
      </c>
      <c r="Q33" s="31"/>
      <c r="R33" s="23"/>
      <c r="S33" s="23"/>
      <c r="T33" s="23"/>
      <c r="U33" s="23"/>
      <c r="V33" s="23"/>
      <c r="W33" s="23"/>
      <c r="X33" s="23"/>
      <c r="Y33" s="23"/>
      <c r="Z33" s="23"/>
      <c r="AA33" s="4"/>
    </row>
    <row r="34" spans="1:27" ht="12">
      <c r="A34" s="12" t="s">
        <v>43</v>
      </c>
      <c r="B34" s="52" t="s">
        <v>44</v>
      </c>
      <c r="C34" s="52"/>
      <c r="D34" s="52"/>
      <c r="E34" s="14">
        <f>'[1]3 квартал 2015'!E34+'4 квартал'!E34</f>
        <v>11286.513</v>
      </c>
      <c r="F34" s="15">
        <f>'[1]3 квартал 2015'!F34+'4 квартал'!F34</f>
        <v>12530.12</v>
      </c>
      <c r="G34" s="15">
        <f>'[1]3 квартал 2015'!G34+'4 квартал'!G34</f>
        <v>3125.331</v>
      </c>
      <c r="H34" s="17">
        <f>'[1]3 квартал 2015'!H34+'4 квартал'!H34</f>
        <v>10111.937</v>
      </c>
      <c r="I34" s="15">
        <f>'[1]3 квартал 2015'!I34+'4 квартал'!I34</f>
        <v>11367.008</v>
      </c>
      <c r="J34" s="15">
        <f>'[1]3 квартал 2015'!J34+'4 квартал'!J34</f>
        <v>2292</v>
      </c>
      <c r="K34" s="17">
        <f>'[1]3 квартал 2015'!K34+'4 квартал'!K34</f>
        <v>0</v>
      </c>
      <c r="L34" s="15">
        <f>'[1]3 квартал 2015'!L34+'4 квартал'!L34</f>
        <v>0</v>
      </c>
      <c r="M34" s="15">
        <f>'[1]3 квартал 2015'!M34+'4 квартал'!M34</f>
        <v>0</v>
      </c>
      <c r="N34" s="17">
        <f>'[1]3 квартал 2015'!N34+'4 квартал'!N34</f>
        <v>1174.576</v>
      </c>
      <c r="O34" s="15">
        <f>'[1]3 квартал 2015'!O34+'4 квартал'!O34</f>
        <v>1163.112</v>
      </c>
      <c r="P34" s="15">
        <f>'[1]3 квартал 2015'!P34+'4 квартал'!P34</f>
        <v>833.331</v>
      </c>
      <c r="Q34" s="31"/>
      <c r="R34" s="23"/>
      <c r="S34" s="23"/>
      <c r="T34" s="23"/>
      <c r="U34" s="23"/>
      <c r="V34" s="23"/>
      <c r="W34" s="23"/>
      <c r="X34" s="23"/>
      <c r="Y34" s="23"/>
      <c r="Z34" s="23"/>
      <c r="AA34" s="4"/>
    </row>
    <row r="35" spans="1:26" ht="12">
      <c r="A35" s="12"/>
      <c r="B35" s="52" t="s">
        <v>45</v>
      </c>
      <c r="C35" s="52"/>
      <c r="D35" s="52"/>
      <c r="E35" s="14">
        <f>'[1]3 квартал 2015'!E35+'4 квартал'!E35</f>
        <v>0</v>
      </c>
      <c r="F35" s="15">
        <f>'[1]3 квартал 2015'!F35+'4 квартал'!F35</f>
        <v>12514.677</v>
      </c>
      <c r="G35" s="15">
        <f>'[1]3 квартал 2015'!G35+'4 квартал'!G35</f>
        <v>3125.331</v>
      </c>
      <c r="H35" s="17">
        <f>'[1]3 квартал 2015'!H35+'4 квартал'!H35</f>
        <v>0</v>
      </c>
      <c r="I35" s="15">
        <f>'[1]3 квартал 2015'!I35+'4 квартал'!I35</f>
        <v>11351.564999999999</v>
      </c>
      <c r="J35" s="15">
        <f>'[1]3 квартал 2015'!J35+'4 квартал'!J35</f>
        <v>2292</v>
      </c>
      <c r="K35" s="17">
        <f>'[1]3 квартал 2015'!K35+'4 квартал'!K35</f>
        <v>0</v>
      </c>
      <c r="L35" s="15">
        <f>'[1]3 квартал 2015'!L35+'4 квартал'!L35</f>
        <v>0</v>
      </c>
      <c r="M35" s="15">
        <f>'[1]3 квартал 2015'!M35+'4 квартал'!M35</f>
        <v>0</v>
      </c>
      <c r="N35" s="17">
        <f>'[1]3 квартал 2015'!N35+'4 квартал'!N35</f>
        <v>0</v>
      </c>
      <c r="O35" s="15">
        <f>'[1]3 квартал 2015'!O35+'4 квартал'!O35</f>
        <v>1163.112</v>
      </c>
      <c r="P35" s="15">
        <f>'[1]3 квартал 2015'!P35+'4 квартал'!P35</f>
        <v>833.331</v>
      </c>
      <c r="Q35" s="31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" outlineLevel="1">
      <c r="A36" s="12"/>
      <c r="B36" s="66" t="s">
        <v>46</v>
      </c>
      <c r="C36" s="66"/>
      <c r="D36" s="66"/>
      <c r="E36" s="14">
        <f>'[1]3 квартал 2015'!E36+'4 квартал'!E36</f>
        <v>0</v>
      </c>
      <c r="F36" s="15">
        <f>'[1]3 квартал 2015'!F36+'4 квартал'!F36</f>
        <v>10105.516000000001</v>
      </c>
      <c r="G36" s="15">
        <f>'[1]3 квартал 2015'!G36+'4 квартал'!G36</f>
        <v>2940.3210000000004</v>
      </c>
      <c r="H36" s="17">
        <f>'[1]3 квартал 2015'!H36+'4 квартал'!H36</f>
        <v>0</v>
      </c>
      <c r="I36" s="15">
        <f>'[1]3 квартал 2015'!I36+'4 квартал'!I36</f>
        <v>9029.296</v>
      </c>
      <c r="J36" s="15">
        <f>'[1]3 квартал 2015'!J36+'4 квартал'!J36</f>
        <v>2172.2599999999998</v>
      </c>
      <c r="K36" s="17">
        <f>'[1]3 квартал 2015'!K36+'4 квартал'!K36</f>
        <v>0</v>
      </c>
      <c r="L36" s="15">
        <f>'[1]3 квартал 2015'!L36+'4 квартал'!L36</f>
        <v>0</v>
      </c>
      <c r="M36" s="15">
        <f>'[1]3 квартал 2015'!M36+'4 квартал'!M36</f>
        <v>0</v>
      </c>
      <c r="N36" s="17">
        <f>'[1]3 квартал 2015'!N36+'4 квартал'!N36</f>
        <v>0</v>
      </c>
      <c r="O36" s="15">
        <f>'[1]3 квартал 2015'!O36+'4 квартал'!O36</f>
        <v>1076.22</v>
      </c>
      <c r="P36" s="15">
        <f>'[1]3 квартал 2015'!P36+'4 квартал'!P36</f>
        <v>768.0609999999999</v>
      </c>
      <c r="Q36" s="31"/>
      <c r="R36" s="23"/>
      <c r="S36" s="23"/>
      <c r="T36" s="36"/>
      <c r="U36" s="36"/>
      <c r="V36" s="23" t="s">
        <v>31</v>
      </c>
      <c r="W36" s="23"/>
      <c r="X36" s="23"/>
      <c r="Y36" s="23"/>
      <c r="Z36" s="23"/>
    </row>
    <row r="37" spans="1:26" ht="12" outlineLevel="1">
      <c r="A37" s="12"/>
      <c r="B37" s="66" t="s">
        <v>47</v>
      </c>
      <c r="C37" s="66"/>
      <c r="D37" s="66"/>
      <c r="E37" s="14">
        <f>'[1]3 квартал 2015'!E37+'4 квартал'!E37</f>
        <v>0</v>
      </c>
      <c r="F37" s="15">
        <f>'[1]3 квартал 2015'!F37+'4 квартал'!F37</f>
        <v>2409.161</v>
      </c>
      <c r="G37" s="15">
        <f>'[1]3 квартал 2015'!G37+'4 квартал'!G37</f>
        <v>185.01</v>
      </c>
      <c r="H37" s="17">
        <f>'[1]3 квартал 2015'!H37+'4 квартал'!H37</f>
        <v>0</v>
      </c>
      <c r="I37" s="15">
        <f>'[1]3 квартал 2015'!I37+'4 квартал'!I37</f>
        <v>2322.269</v>
      </c>
      <c r="J37" s="15">
        <f>'[1]3 квартал 2015'!J37+'4 квартал'!J37</f>
        <v>119.74000000000001</v>
      </c>
      <c r="K37" s="17">
        <f>'[1]3 квартал 2015'!K37+'4 квартал'!K37</f>
        <v>0</v>
      </c>
      <c r="L37" s="15">
        <f>'[1]3 квартал 2015'!L37+'4 квартал'!L37</f>
        <v>0</v>
      </c>
      <c r="M37" s="15">
        <f>'[1]3 квартал 2015'!M37+'4 квартал'!M37</f>
        <v>0</v>
      </c>
      <c r="N37" s="17">
        <f>'[1]3 квартал 2015'!N37+'4 квартал'!N37</f>
        <v>0</v>
      </c>
      <c r="O37" s="15">
        <f>'[1]3 квартал 2015'!O37+'4 квартал'!O37</f>
        <v>86.892</v>
      </c>
      <c r="P37" s="15">
        <f>'[1]3 квартал 2015'!P37+'4 квартал'!P37</f>
        <v>65.27000000000001</v>
      </c>
      <c r="Q37" s="31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" outlineLevel="1">
      <c r="A38" s="12"/>
      <c r="B38" s="52" t="s">
        <v>48</v>
      </c>
      <c r="C38" s="52"/>
      <c r="D38" s="52"/>
      <c r="E38" s="14">
        <f>'[1]3 квартал 2015'!E38+'4 квартал'!E38</f>
        <v>0</v>
      </c>
      <c r="F38" s="15">
        <f>'[1]3 квартал 2015'!F38+'4 квартал'!F38</f>
        <v>15.443000000000001</v>
      </c>
      <c r="G38" s="15">
        <f>'[1]3 квартал 2015'!G38+'4 квартал'!G38</f>
        <v>0</v>
      </c>
      <c r="H38" s="17">
        <f>'[1]3 квартал 2015'!H38+'4 квартал'!H38</f>
        <v>0</v>
      </c>
      <c r="I38" s="15">
        <f>'[1]3 квартал 2015'!I38+'4 квартал'!I38</f>
        <v>15.443000000000001</v>
      </c>
      <c r="J38" s="15">
        <f>'[1]3 квартал 2015'!J38+'4 квартал'!J38</f>
        <v>0</v>
      </c>
      <c r="K38" s="17">
        <f>'[1]3 квартал 2015'!K38+'4 квартал'!K38</f>
        <v>0</v>
      </c>
      <c r="L38" s="15">
        <f>'[1]3 квартал 2015'!L38+'4 квартал'!L38</f>
        <v>0</v>
      </c>
      <c r="M38" s="15">
        <f>'[1]3 квартал 2015'!M38+'4 квартал'!M38</f>
        <v>0</v>
      </c>
      <c r="N38" s="17">
        <f>'[1]3 квартал 2015'!N38+'4 квартал'!N38</f>
        <v>0</v>
      </c>
      <c r="O38" s="15">
        <f>'[1]3 квартал 2015'!O38+'4 квартал'!O38</f>
        <v>0</v>
      </c>
      <c r="P38" s="15">
        <f>'[1]3 квартал 2015'!P38+'4 квартал'!P38</f>
        <v>0</v>
      </c>
      <c r="Q38" s="31"/>
      <c r="R38" s="23"/>
      <c r="S38" s="23"/>
      <c r="T38" s="23"/>
      <c r="U38" s="23"/>
      <c r="V38" s="23"/>
      <c r="W38" s="23"/>
      <c r="X38" s="23"/>
      <c r="Y38" s="23"/>
      <c r="Z38" s="23"/>
    </row>
    <row r="39" spans="1:112" s="21" customFormat="1" ht="36" customHeight="1">
      <c r="A39" s="38" t="s">
        <v>49</v>
      </c>
      <c r="B39" s="67" t="s">
        <v>50</v>
      </c>
      <c r="C39" s="67"/>
      <c r="D39" s="67"/>
      <c r="E39" s="39">
        <f>'[1]3 квартал 2015'!E39+'4 квартал'!E39</f>
        <v>1427.806</v>
      </c>
      <c r="F39" s="39">
        <f>'[1]3 квартал 2015'!F39+'4 квартал'!F39</f>
        <v>840.104</v>
      </c>
      <c r="G39" s="39">
        <f>'[1]3 квартал 2015'!G39+'4 квартал'!G39</f>
        <v>728.192</v>
      </c>
      <c r="H39" s="39">
        <f>'[1]3 квартал 2015'!H39+'4 квартал'!H39</f>
        <v>546.681</v>
      </c>
      <c r="I39" s="39">
        <f>'[1]3 квартал 2015'!I39+'4 квартал'!I39</f>
        <v>768.975</v>
      </c>
      <c r="J39" s="39">
        <f>'[1]3 квартал 2015'!J39+'4 квартал'!J39</f>
        <v>667.61</v>
      </c>
      <c r="K39" s="39">
        <f>'[1]3 квартал 2015'!K39+'4 квартал'!K39</f>
        <v>0</v>
      </c>
      <c r="L39" s="39">
        <f>'[1]3 квартал 2015'!L39+'4 квартал'!L39</f>
        <v>0</v>
      </c>
      <c r="M39" s="39">
        <f>'[1]3 квартал 2015'!M39+'4 квартал'!M39</f>
        <v>0</v>
      </c>
      <c r="N39" s="39">
        <f>'[1]3 квартал 2015'!N39+'4 квартал'!N39</f>
        <v>881.125</v>
      </c>
      <c r="O39" s="39">
        <f>'[1]3 квартал 2015'!O39+'4 квартал'!O39</f>
        <v>71.129</v>
      </c>
      <c r="P39" s="39">
        <f>'[1]3 квартал 2015'!P39+'4 квартал'!P39</f>
        <v>60.582</v>
      </c>
      <c r="Q39" s="4"/>
      <c r="R39" s="23"/>
      <c r="S39" s="23"/>
      <c r="T39" s="23"/>
      <c r="U39" s="23"/>
      <c r="V39" s="23"/>
      <c r="W39" s="23"/>
      <c r="X39" s="23"/>
      <c r="Y39" s="23"/>
      <c r="Z39" s="2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</row>
    <row r="40" spans="1:17" ht="12">
      <c r="A40" s="12" t="s">
        <v>51</v>
      </c>
      <c r="B40" s="54" t="s">
        <v>52</v>
      </c>
      <c r="C40" s="55"/>
      <c r="D40" s="56"/>
      <c r="E40" s="14">
        <f>'[1]3 квартал 2015'!E40+'4 квартал'!E40</f>
        <v>1078.9270000000001</v>
      </c>
      <c r="F40" s="15">
        <f>'[1]3 квартал 2015'!F40+'4 квартал'!F40</f>
        <v>505.64200000000005</v>
      </c>
      <c r="G40" s="15">
        <f>'[1]3 квартал 2015'!G40+'4 квартал'!G40</f>
        <v>501.637</v>
      </c>
      <c r="H40" s="17">
        <f>'[1]3 квартал 2015'!H40+'4 квартал'!H40</f>
        <v>219.235</v>
      </c>
      <c r="I40" s="15">
        <f>'[1]3 квартал 2015'!I40+'4 квартал'!I40</f>
        <v>447.61500000000007</v>
      </c>
      <c r="J40" s="15">
        <f>'[1]3 квартал 2015'!J40+'4 квартал'!J40</f>
        <v>443.61</v>
      </c>
      <c r="K40" s="17">
        <f>'[1]3 квартал 2015'!K40+'4 квартал'!K40</f>
        <v>0</v>
      </c>
      <c r="L40" s="15">
        <f>'[1]3 квартал 2015'!L40+'4 квартал'!L40</f>
        <v>0</v>
      </c>
      <c r="M40" s="15">
        <f>'[1]3 квартал 2015'!M40+'4 квартал'!M40</f>
        <v>0</v>
      </c>
      <c r="N40" s="17">
        <f>'[1]3 квартал 2015'!N40+'4 квартал'!N40</f>
        <v>859.692</v>
      </c>
      <c r="O40" s="15">
        <f>'[1]3 квартал 2015'!O40+'4 квартал'!O40</f>
        <v>58.027</v>
      </c>
      <c r="P40" s="15">
        <f>'[1]3 квартал 2015'!P40+'4 квартал'!P40</f>
        <v>58.027</v>
      </c>
      <c r="Q40" s="4"/>
    </row>
    <row r="41" spans="1:17" ht="12">
      <c r="A41" s="12"/>
      <c r="B41" s="54" t="s">
        <v>53</v>
      </c>
      <c r="C41" s="55"/>
      <c r="D41" s="56"/>
      <c r="E41" s="14">
        <f>'[1]3 квартал 2015'!E41+'4 квартал'!E41</f>
        <v>0</v>
      </c>
      <c r="F41" s="15">
        <f>'[1]3 квартал 2015'!F41+'4 квартал'!F41</f>
        <v>0</v>
      </c>
      <c r="G41" s="15">
        <f>'[1]3 квартал 2015'!G41+'4 квартал'!G41</f>
        <v>0</v>
      </c>
      <c r="H41" s="17">
        <f>'[1]3 квартал 2015'!H41+'4 квартал'!H41</f>
        <v>0</v>
      </c>
      <c r="I41" s="15">
        <f>'[1]3 квартал 2015'!I41+'4 квартал'!I41</f>
        <v>0</v>
      </c>
      <c r="J41" s="15">
        <f>'[1]3 квартал 2015'!J41+'4 квартал'!J41</f>
        <v>0</v>
      </c>
      <c r="K41" s="17">
        <f>'[1]3 квартал 2015'!K41+'4 квартал'!K41</f>
        <v>0</v>
      </c>
      <c r="L41" s="15">
        <f>'[1]3 квартал 2015'!L41+'4 квартал'!L41</f>
        <v>0</v>
      </c>
      <c r="M41" s="15">
        <f>'[1]3 квартал 2015'!M41+'4 квартал'!M41</f>
        <v>0</v>
      </c>
      <c r="N41" s="17">
        <f>'[1]3 квартал 2015'!N41+'4 квартал'!N41</f>
        <v>0</v>
      </c>
      <c r="O41" s="15">
        <f>'[1]3 квартал 2015'!O41+'4 квартал'!O41</f>
        <v>0</v>
      </c>
      <c r="P41" s="15">
        <f>'[1]3 квартал 2015'!P41+'4 квартал'!P41</f>
        <v>0</v>
      </c>
      <c r="Q41" s="4"/>
    </row>
    <row r="42" spans="1:18" ht="12">
      <c r="A42" s="12"/>
      <c r="B42" s="54" t="s">
        <v>54</v>
      </c>
      <c r="C42" s="55"/>
      <c r="D42" s="56"/>
      <c r="E42" s="14">
        <f>'[1]3 квартал 2015'!E42+'4 квартал'!E42</f>
        <v>1078.9270000000001</v>
      </c>
      <c r="F42" s="15">
        <f>'[1]3 квартал 2015'!F42+'4 квартал'!F42</f>
        <v>505.64200000000005</v>
      </c>
      <c r="G42" s="15">
        <f>'[1]3 квартал 2015'!G42+'4 квартал'!G42</f>
        <v>501.637</v>
      </c>
      <c r="H42" s="17">
        <f>'[1]3 квартал 2015'!H42+'4 квартал'!H42</f>
        <v>219.235</v>
      </c>
      <c r="I42" s="15">
        <f>'[1]3 квартал 2015'!I42+'4 квартал'!I42</f>
        <v>447.61500000000007</v>
      </c>
      <c r="J42" s="15">
        <f>'[1]3 квартал 2015'!J42+'4 квартал'!J42</f>
        <v>443.61</v>
      </c>
      <c r="K42" s="17">
        <f>'[1]3 квартал 2015'!K42+'4 квартал'!K42</f>
        <v>0</v>
      </c>
      <c r="L42" s="15">
        <f>'[1]3 квартал 2015'!L42+'4 квартал'!L42</f>
        <v>0</v>
      </c>
      <c r="M42" s="15">
        <f>'[1]3 квартал 2015'!M42+'4 квартал'!M42</f>
        <v>0</v>
      </c>
      <c r="N42" s="17">
        <f>'[1]3 квартал 2015'!N42+'4 квартал'!N42</f>
        <v>859.692</v>
      </c>
      <c r="O42" s="15">
        <f>'[1]3 квартал 2015'!O42+'4 квартал'!O42</f>
        <v>58.027</v>
      </c>
      <c r="P42" s="15">
        <f>'[1]3 квартал 2015'!P42+'4 квартал'!P42</f>
        <v>58.027</v>
      </c>
      <c r="Q42" s="4"/>
      <c r="R42" s="4"/>
    </row>
    <row r="43" spans="1:17" ht="12">
      <c r="A43" s="12"/>
      <c r="B43" s="54" t="s">
        <v>55</v>
      </c>
      <c r="C43" s="55"/>
      <c r="D43" s="56"/>
      <c r="E43" s="14">
        <f>'[1]3 квартал 2015'!E43+'4 квартал'!E43</f>
        <v>0</v>
      </c>
      <c r="F43" s="15">
        <f>'[1]3 квартал 2015'!F43+'4 квартал'!F43</f>
        <v>0</v>
      </c>
      <c r="G43" s="15">
        <f>'[1]3 квартал 2015'!G43+'4 квартал'!G43</f>
        <v>0</v>
      </c>
      <c r="H43" s="17">
        <f>'[1]3 квартал 2015'!H43+'4 квартал'!H43</f>
        <v>0</v>
      </c>
      <c r="I43" s="15">
        <f>'[1]3 квартал 2015'!I43+'4 квартал'!I43</f>
        <v>0</v>
      </c>
      <c r="J43" s="15">
        <f>'[1]3 квартал 2015'!J43+'4 квартал'!J43</f>
        <v>0</v>
      </c>
      <c r="K43" s="17">
        <f>'[1]3 квартал 2015'!K43+'4 квартал'!K43</f>
        <v>0</v>
      </c>
      <c r="L43" s="15">
        <f>'[1]3 квартал 2015'!L43+'4 квартал'!L43</f>
        <v>0</v>
      </c>
      <c r="M43" s="15">
        <f>'[1]3 квартал 2015'!M43+'4 квартал'!M43</f>
        <v>0</v>
      </c>
      <c r="N43" s="17">
        <f>'[1]3 квартал 2015'!N43+'4 квартал'!N43</f>
        <v>0</v>
      </c>
      <c r="O43" s="15">
        <f>'[1]3 квартал 2015'!O43+'4 квартал'!O43</f>
        <v>0</v>
      </c>
      <c r="P43" s="15">
        <f>'[1]3 квартал 2015'!P43+'4 квартал'!P43</f>
        <v>0</v>
      </c>
      <c r="Q43" s="4"/>
    </row>
    <row r="44" spans="1:17" ht="12">
      <c r="A44" s="12" t="s">
        <v>56</v>
      </c>
      <c r="B44" s="54" t="s">
        <v>57</v>
      </c>
      <c r="C44" s="55"/>
      <c r="D44" s="56"/>
      <c r="E44" s="14">
        <f>'[1]3 квартал 2015'!E44+'4 квартал'!E44</f>
        <v>102.936</v>
      </c>
      <c r="F44" s="15">
        <f>'[1]3 квартал 2015'!F44+'4 квартал'!F44</f>
        <v>182.575</v>
      </c>
      <c r="G44" s="15">
        <f>'[1]3 квартал 2015'!G44+'4 квартал'!G44</f>
        <v>121.93900000000001</v>
      </c>
      <c r="H44" s="17">
        <f>'[1]3 квартал 2015'!H44+'4 квартал'!H44</f>
        <v>92.289</v>
      </c>
      <c r="I44" s="15">
        <f>'[1]3 квартал 2015'!I44+'4 квартал'!I44</f>
        <v>171.279</v>
      </c>
      <c r="J44" s="15">
        <f>'[1]3 квартал 2015'!J44+'4 квартал'!J44</f>
        <v>121.19</v>
      </c>
      <c r="K44" s="17">
        <f>'[1]3 квартал 2015'!K44+'4 квартал'!K44</f>
        <v>0</v>
      </c>
      <c r="L44" s="15">
        <f>'[1]3 квартал 2015'!L44+'4 квартал'!L44</f>
        <v>0</v>
      </c>
      <c r="M44" s="15">
        <f>'[1]3 квартал 2015'!M44+'4 квартал'!M44</f>
        <v>0</v>
      </c>
      <c r="N44" s="17">
        <f>'[1]3 квартал 2015'!N44+'4 квартал'!N44</f>
        <v>10.647000000000002</v>
      </c>
      <c r="O44" s="15">
        <f>'[1]3 квартал 2015'!O44+'4 квартал'!O44</f>
        <v>11.296</v>
      </c>
      <c r="P44" s="15">
        <f>'[1]3 квартал 2015'!P44+'4 квартал'!P44</f>
        <v>0.749</v>
      </c>
      <c r="Q44" s="4"/>
    </row>
    <row r="45" spans="1:17" ht="12">
      <c r="A45" s="12"/>
      <c r="B45" s="54" t="s">
        <v>58</v>
      </c>
      <c r="C45" s="55"/>
      <c r="D45" s="56"/>
      <c r="E45" s="14">
        <f>'[1]3 квартал 2015'!E45+'4 квартал'!E45</f>
        <v>72.364</v>
      </c>
      <c r="F45" s="15">
        <f>'[1]3 квартал 2015'!F45+'4 квартал'!F45</f>
        <v>60.635999999999996</v>
      </c>
      <c r="G45" s="15">
        <f>'[1]3 квартал 2015'!G45+'4 квартал'!G45</f>
        <v>0</v>
      </c>
      <c r="H45" s="17">
        <f>'[1]3 квартал 2015'!H45+'4 квартал'!H45</f>
        <v>61.81700000000001</v>
      </c>
      <c r="I45" s="15">
        <f>'[1]3 квартал 2015'!I45+'4 квартал'!I45</f>
        <v>50.089000000000006</v>
      </c>
      <c r="J45" s="15">
        <f>'[1]3 квартал 2015'!J45+'4 квартал'!J45</f>
        <v>0</v>
      </c>
      <c r="K45" s="17">
        <f>'[1]3 квартал 2015'!K45+'4 квартал'!K45</f>
        <v>0</v>
      </c>
      <c r="L45" s="15">
        <f>'[1]3 квартал 2015'!L45+'4 квартал'!L45</f>
        <v>0</v>
      </c>
      <c r="M45" s="15">
        <f>'[1]3 квартал 2015'!M45+'4 квартал'!M45</f>
        <v>0</v>
      </c>
      <c r="N45" s="17">
        <f>'[1]3 квартал 2015'!N45+'4 квартал'!N45</f>
        <v>10.547</v>
      </c>
      <c r="O45" s="15">
        <f>'[1]3 квартал 2015'!O45+'4 квартал'!O45</f>
        <v>10.547</v>
      </c>
      <c r="P45" s="15">
        <f>'[1]3 квартал 2015'!P45+'4 квартал'!P45</f>
        <v>0</v>
      </c>
      <c r="Q45" s="4"/>
    </row>
    <row r="46" spans="1:17" ht="12">
      <c r="A46" s="12"/>
      <c r="B46" s="54" t="s">
        <v>59</v>
      </c>
      <c r="C46" s="55"/>
      <c r="D46" s="56"/>
      <c r="E46" s="14">
        <f>'[1]3 квартал 2015'!E46+'4 квартал'!E46</f>
        <v>30.572000000000003</v>
      </c>
      <c r="F46" s="15">
        <f>'[1]3 квартал 2015'!F46+'4 квартал'!F46</f>
        <v>121.93900000000001</v>
      </c>
      <c r="G46" s="15">
        <f>'[1]3 квартал 2015'!G46+'4 квартал'!G46</f>
        <v>121.93900000000001</v>
      </c>
      <c r="H46" s="17">
        <f>'[1]3 квартал 2015'!H46+'4 квартал'!H46</f>
        <v>30.472</v>
      </c>
      <c r="I46" s="15">
        <f>'[1]3 квартал 2015'!I46+'4 квартал'!I46</f>
        <v>121.19</v>
      </c>
      <c r="J46" s="15">
        <f>'[1]3 квартал 2015'!J46+'4 квартал'!J46</f>
        <v>121.19</v>
      </c>
      <c r="K46" s="17">
        <f>'[1]3 квартал 2015'!K46+'4 квартал'!K46</f>
        <v>0</v>
      </c>
      <c r="L46" s="15">
        <f>'[1]3 квартал 2015'!L46+'4 квартал'!L46</f>
        <v>0</v>
      </c>
      <c r="M46" s="15">
        <f>'[1]3 квартал 2015'!M46+'4 квартал'!M46</f>
        <v>0</v>
      </c>
      <c r="N46" s="17">
        <f>'[1]3 квартал 2015'!N46+'4 квартал'!N46</f>
        <v>0.09999999999999999</v>
      </c>
      <c r="O46" s="15">
        <f>'[1]3 квартал 2015'!O46+'4 квартал'!O46</f>
        <v>0.749</v>
      </c>
      <c r="P46" s="15">
        <f>'[1]3 квартал 2015'!P46+'4 квартал'!P46</f>
        <v>0.749</v>
      </c>
      <c r="Q46" s="4"/>
    </row>
    <row r="47" spans="1:17" ht="12">
      <c r="A47" s="12" t="s">
        <v>60</v>
      </c>
      <c r="B47" s="54" t="s">
        <v>61</v>
      </c>
      <c r="C47" s="55"/>
      <c r="D47" s="56"/>
      <c r="E47" s="14">
        <f>'[1]3 квартал 2015'!E47+'4 квартал'!E47</f>
        <v>206.571</v>
      </c>
      <c r="F47" s="15">
        <f>'[1]3 квартал 2015'!F47+'4 квартал'!F47</f>
        <v>122.538</v>
      </c>
      <c r="G47" s="15">
        <f>'[1]3 квартал 2015'!G47+'4 квартал'!G47</f>
        <v>86.093</v>
      </c>
      <c r="H47" s="17">
        <f>'[1]3 квартал 2015'!H47+'4 квартал'!H47</f>
        <v>196.455</v>
      </c>
      <c r="I47" s="15">
        <f>'[1]3 квартал 2015'!I47+'4 квартал'!I47</f>
        <v>121.105</v>
      </c>
      <c r="J47" s="15">
        <f>'[1]3 квартал 2015'!J47+'4 квартал'!J47</f>
        <v>84.66</v>
      </c>
      <c r="K47" s="17">
        <f>'[1]3 квартал 2015'!K47+'4 квартал'!K47</f>
        <v>0</v>
      </c>
      <c r="L47" s="15">
        <f>'[1]3 квартал 2015'!L47+'4 квартал'!L47</f>
        <v>0</v>
      </c>
      <c r="M47" s="15">
        <f>'[1]3 квартал 2015'!M47+'4 квартал'!M47</f>
        <v>0</v>
      </c>
      <c r="N47" s="17">
        <f>'[1]3 квартал 2015'!N47+'4 квартал'!N47</f>
        <v>10.116</v>
      </c>
      <c r="O47" s="15">
        <f>'[1]3 квартал 2015'!O47+'4 квартал'!O47</f>
        <v>1.433</v>
      </c>
      <c r="P47" s="15">
        <f>'[1]3 квартал 2015'!P47+'4 квартал'!P47</f>
        <v>1.433</v>
      </c>
      <c r="Q47" s="4"/>
    </row>
    <row r="48" spans="1:17" ht="12">
      <c r="A48" s="12"/>
      <c r="B48" s="54" t="s">
        <v>62</v>
      </c>
      <c r="C48" s="55"/>
      <c r="D48" s="56"/>
      <c r="E48" s="14">
        <f>'[1]3 квартал 2015'!E48+'4 квартал'!E48</f>
        <v>123.489</v>
      </c>
      <c r="F48" s="15">
        <f>'[1]3 квартал 2015'!F48+'4 квартал'!F48</f>
        <v>92.945</v>
      </c>
      <c r="G48" s="15">
        <f>'[1]3 квартал 2015'!G48+'4 квартал'!G48</f>
        <v>85.22</v>
      </c>
      <c r="H48" s="17">
        <f>'[1]3 квартал 2015'!H48+'4 квартал'!H48</f>
        <v>122.232</v>
      </c>
      <c r="I48" s="15">
        <f>'[1]3 квартал 2015'!I48+'4 квартал'!I48</f>
        <v>92.385</v>
      </c>
      <c r="J48" s="15">
        <f>'[1]3 квартал 2015'!J48+'4 квартал'!J48</f>
        <v>84.66</v>
      </c>
      <c r="K48" s="17">
        <f>'[1]3 квартал 2015'!K48+'4 квартал'!K48</f>
        <v>0</v>
      </c>
      <c r="L48" s="15">
        <f>'[1]3 квартал 2015'!L48+'4 квартал'!L48</f>
        <v>0</v>
      </c>
      <c r="M48" s="15">
        <f>'[1]3 квартал 2015'!M48+'4 квартал'!M48</f>
        <v>0</v>
      </c>
      <c r="N48" s="17">
        <f>'[1]3 квартал 2015'!N48+'4 квартал'!N48</f>
        <v>1.2570000000000001</v>
      </c>
      <c r="O48" s="15">
        <f>'[1]3 квартал 2015'!O48+'4 квартал'!O48</f>
        <v>0.56</v>
      </c>
      <c r="P48" s="15">
        <f>'[1]3 квартал 2015'!P48+'4 квартал'!P48</f>
        <v>0.56</v>
      </c>
      <c r="Q48" s="4"/>
    </row>
    <row r="49" spans="1:17" ht="12">
      <c r="A49" s="12"/>
      <c r="B49" s="54" t="s">
        <v>63</v>
      </c>
      <c r="C49" s="55"/>
      <c r="D49" s="56"/>
      <c r="E49" s="14">
        <f>'[1]3 квартал 2015'!E49+'4 квартал'!E49</f>
        <v>47.693</v>
      </c>
      <c r="F49" s="15">
        <f>'[1]3 квартал 2015'!F49+'4 квартал'!F49</f>
        <v>0</v>
      </c>
      <c r="G49" s="15">
        <f>'[1]3 квартал 2015'!G49+'4 квартал'!G49</f>
        <v>0</v>
      </c>
      <c r="H49" s="17">
        <f>'[1]3 квартал 2015'!H49+'4 квартал'!H49</f>
        <v>40.608999999999995</v>
      </c>
      <c r="I49" s="15">
        <f>'[1]3 квартал 2015'!I49+'4 квартал'!I49</f>
        <v>0</v>
      </c>
      <c r="J49" s="15">
        <f>'[1]3 квартал 2015'!J49+'4 квартал'!J49</f>
        <v>0</v>
      </c>
      <c r="K49" s="17">
        <f>'[1]3 квартал 2015'!K49+'4 квартал'!K49</f>
        <v>0</v>
      </c>
      <c r="L49" s="15">
        <f>'[1]3 квартал 2015'!L49+'4 квартал'!L49</f>
        <v>0</v>
      </c>
      <c r="M49" s="15">
        <f>'[1]3 квартал 2015'!M49+'4 квартал'!M49</f>
        <v>0</v>
      </c>
      <c r="N49" s="17">
        <f>'[1]3 квартал 2015'!N49+'4 квартал'!N49</f>
        <v>7.084</v>
      </c>
      <c r="O49" s="15">
        <f>'[1]3 квартал 2015'!O49+'4 квартал'!O49</f>
        <v>0</v>
      </c>
      <c r="P49" s="15">
        <f>'[1]3 квартал 2015'!P49+'4 квартал'!P49</f>
        <v>0</v>
      </c>
      <c r="Q49" s="4"/>
    </row>
    <row r="50" spans="1:17" ht="12">
      <c r="A50" s="12"/>
      <c r="B50" s="54" t="s">
        <v>64</v>
      </c>
      <c r="C50" s="55"/>
      <c r="D50" s="56"/>
      <c r="E50" s="14">
        <f>'[1]3 квартал 2015'!E50+'4 квартал'!E50</f>
        <v>35.388999999999996</v>
      </c>
      <c r="F50" s="15">
        <f>'[1]3 квартал 2015'!F50+'4 квартал'!F50</f>
        <v>29.592999999999996</v>
      </c>
      <c r="G50" s="15">
        <f>'[1]3 квартал 2015'!G50+'4 квартал'!G50</f>
        <v>0.873</v>
      </c>
      <c r="H50" s="17">
        <f>'[1]3 квартал 2015'!H50+'4 квартал'!H50</f>
        <v>33.614</v>
      </c>
      <c r="I50" s="15">
        <f>'[1]3 квартал 2015'!I50+'4 квартал'!I50</f>
        <v>28.720000000000002</v>
      </c>
      <c r="J50" s="15">
        <f>'[1]3 квартал 2015'!J50+'4 квартал'!J50</f>
        <v>0</v>
      </c>
      <c r="K50" s="17">
        <f>'[1]3 квартал 2015'!K50+'4 квартал'!K50</f>
        <v>0</v>
      </c>
      <c r="L50" s="15">
        <f>'[1]3 квартал 2015'!L50+'4 квартал'!L50</f>
        <v>0</v>
      </c>
      <c r="M50" s="15">
        <f>'[1]3 квартал 2015'!M50+'4 квартал'!M50</f>
        <v>0</v>
      </c>
      <c r="N50" s="17">
        <f>'[1]3 квартал 2015'!N50+'4 квартал'!N50</f>
        <v>1.775</v>
      </c>
      <c r="O50" s="15">
        <f>'[1]3 квартал 2015'!O50+'4 квартал'!O50</f>
        <v>0.873</v>
      </c>
      <c r="P50" s="15">
        <f>'[1]3 квартал 2015'!P50+'4 квартал'!P50</f>
        <v>0.873</v>
      </c>
      <c r="Q50" s="4"/>
    </row>
    <row r="51" spans="1:17" ht="12">
      <c r="A51" s="12" t="s">
        <v>65</v>
      </c>
      <c r="B51" s="54" t="s">
        <v>66</v>
      </c>
      <c r="C51" s="55"/>
      <c r="D51" s="56"/>
      <c r="E51" s="14">
        <f>'[1]3 квартал 2015'!E51+'4 квартал'!E51</f>
        <v>39.372</v>
      </c>
      <c r="F51" s="15">
        <f>'[1]3 квартал 2015'!F51+'4 квартал'!F51</f>
        <v>29.349</v>
      </c>
      <c r="G51" s="15">
        <f>'[1]3 квартал 2015'!G51+'4 квартал'!G51</f>
        <v>18.523</v>
      </c>
      <c r="H51" s="17">
        <f>'[1]3 квартал 2015'!H51+'4 квартал'!H51</f>
        <v>38.702</v>
      </c>
      <c r="I51" s="15">
        <f>'[1]3 квартал 2015'!I51+'4 квартал'!I51</f>
        <v>28.976000000000003</v>
      </c>
      <c r="J51" s="15">
        <f>'[1]3 квартал 2015'!J51+'4 квартал'!J51</f>
        <v>18.15</v>
      </c>
      <c r="K51" s="17">
        <f>'[1]3 квартал 2015'!K51+'4 квартал'!K51</f>
        <v>0</v>
      </c>
      <c r="L51" s="15">
        <f>'[1]3 квартал 2015'!L51+'4 квартал'!L51</f>
        <v>0</v>
      </c>
      <c r="M51" s="15">
        <f>'[1]3 квартал 2015'!M51+'4 квартал'!M51</f>
        <v>0</v>
      </c>
      <c r="N51" s="17">
        <f>'[1]3 квартал 2015'!N51+'4 квартал'!N51</f>
        <v>0.6699999999999999</v>
      </c>
      <c r="O51" s="15">
        <f>'[1]3 квартал 2015'!O51+'4 квартал'!O51</f>
        <v>0.373</v>
      </c>
      <c r="P51" s="15">
        <f>'[1]3 квартал 2015'!P51+'4 квартал'!P51</f>
        <v>0.373</v>
      </c>
      <c r="Q51" s="4"/>
    </row>
    <row r="52" spans="1:17" ht="13.5" customHeight="1">
      <c r="A52" s="12" t="s">
        <v>67</v>
      </c>
      <c r="B52" s="54" t="s">
        <v>68</v>
      </c>
      <c r="C52" s="55"/>
      <c r="D52" s="56"/>
      <c r="E52" s="14">
        <f>'[1]3 квартал 2015'!E52+'4 квартал'!E52</f>
        <v>0</v>
      </c>
      <c r="F52" s="15">
        <f>'[1]3 квартал 2015'!F52+'4 квартал'!F52</f>
        <v>0</v>
      </c>
      <c r="G52" s="15">
        <f>'[1]3 квартал 2015'!G52+'4 квартал'!G52</f>
        <v>0</v>
      </c>
      <c r="H52" s="17">
        <f>'[1]3 квартал 2015'!H52+'4 квартал'!H52</f>
        <v>0</v>
      </c>
      <c r="I52" s="15">
        <f>'[1]3 квартал 2015'!I52+'4 квартал'!I52</f>
        <v>0</v>
      </c>
      <c r="J52" s="15">
        <f>'[1]3 квартал 2015'!J52+'4 квартал'!J52</f>
        <v>0</v>
      </c>
      <c r="K52" s="17">
        <f>'[1]3 квартал 2015'!K52+'4 квартал'!K52</f>
        <v>0</v>
      </c>
      <c r="L52" s="15">
        <f>'[1]3 квартал 2015'!L52+'4 квартал'!L52</f>
        <v>0</v>
      </c>
      <c r="M52" s="15">
        <f>'[1]3 квартал 2015'!M52+'4 квартал'!M52</f>
        <v>0</v>
      </c>
      <c r="N52" s="17">
        <f>'[1]3 квартал 2015'!N52+'4 квартал'!N52</f>
        <v>0</v>
      </c>
      <c r="O52" s="15">
        <f>'[1]3 квартал 2015'!O52+'4 квартал'!O52</f>
        <v>0</v>
      </c>
      <c r="P52" s="15">
        <f>'[1]3 квартал 2015'!P52+'4 квартал'!P52</f>
        <v>0</v>
      </c>
      <c r="Q52" s="4"/>
    </row>
    <row r="53" spans="1:21" s="43" customFormat="1" ht="33.75" customHeight="1">
      <c r="A53" s="70" t="s">
        <v>70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42"/>
      <c r="R53" s="42"/>
      <c r="S53" s="42"/>
      <c r="T53" s="42"/>
      <c r="U53" s="42"/>
    </row>
    <row r="54" spans="1:21" s="46" customFormat="1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5"/>
      <c r="R54" s="45"/>
      <c r="S54" s="45"/>
      <c r="T54" s="45"/>
      <c r="U54" s="45"/>
    </row>
    <row r="55" spans="2:14" ht="12">
      <c r="B55" s="1" t="s">
        <v>69</v>
      </c>
      <c r="E55" s="3"/>
      <c r="F55" s="3"/>
      <c r="G55" s="3"/>
      <c r="H55" s="3"/>
      <c r="N55" s="3"/>
    </row>
    <row r="56" ht="12">
      <c r="E56" s="47"/>
    </row>
    <row r="57" ht="12">
      <c r="E57" s="47"/>
    </row>
    <row r="58" ht="12">
      <c r="J58" s="20"/>
    </row>
    <row r="59" ht="12">
      <c r="E59" s="48"/>
    </row>
    <row r="60" ht="12.75">
      <c r="E60" s="49"/>
    </row>
    <row r="61" spans="5:7" ht="12">
      <c r="E61" s="47"/>
      <c r="F61" s="47"/>
      <c r="G61" s="47"/>
    </row>
    <row r="77" ht="12">
      <c r="V77" s="50"/>
    </row>
  </sheetData>
  <sheetProtection/>
  <mergeCells count="45">
    <mergeCell ref="A53:P53"/>
    <mergeCell ref="B37:D37"/>
    <mergeCell ref="B51:D51"/>
    <mergeCell ref="B52:D52"/>
    <mergeCell ref="B48:D48"/>
    <mergeCell ref="B49:D49"/>
    <mergeCell ref="B50:D50"/>
    <mergeCell ref="B36:D36"/>
    <mergeCell ref="B30:D30"/>
    <mergeCell ref="B45:D45"/>
    <mergeCell ref="B42:D42"/>
    <mergeCell ref="B41:D41"/>
    <mergeCell ref="B33:D33"/>
    <mergeCell ref="B38:D38"/>
    <mergeCell ref="B40:D40"/>
    <mergeCell ref="B39:D39"/>
    <mergeCell ref="B32:D32"/>
    <mergeCell ref="B28:D28"/>
    <mergeCell ref="B29:D29"/>
    <mergeCell ref="B34:D34"/>
    <mergeCell ref="H12:J12"/>
    <mergeCell ref="B23:D23"/>
    <mergeCell ref="B18:D18"/>
    <mergeCell ref="B24:D24"/>
    <mergeCell ref="B19:D19"/>
    <mergeCell ref="B31:D31"/>
    <mergeCell ref="A6:O6"/>
    <mergeCell ref="A7:O7"/>
    <mergeCell ref="N12:P12"/>
    <mergeCell ref="H11:P11"/>
    <mergeCell ref="E10:P10"/>
    <mergeCell ref="E11:G11"/>
    <mergeCell ref="E12:G12"/>
    <mergeCell ref="B10:D13"/>
    <mergeCell ref="K12:M12"/>
    <mergeCell ref="B35:D35"/>
    <mergeCell ref="B14:D14"/>
    <mergeCell ref="B47:D47"/>
    <mergeCell ref="B43:D43"/>
    <mergeCell ref="B44:D44"/>
    <mergeCell ref="B46:D46"/>
    <mergeCell ref="B15:D15"/>
    <mergeCell ref="B16:D16"/>
    <mergeCell ref="B17:D17"/>
    <mergeCell ref="B25:D25"/>
  </mergeCells>
  <printOptions/>
  <pageMargins left="0.79" right="0.24" top="0.3" bottom="0.31" header="0.5" footer="0.5"/>
  <pageSetup fitToHeight="1" fitToWidth="1" horizontalDpi="600" verticalDpi="6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H77"/>
  <sheetViews>
    <sheetView showZeros="0" tabSelected="1" zoomScalePageLayoutView="0" workbookViewId="0" topLeftCell="A1">
      <selection activeCell="U25" sqref="U25"/>
    </sheetView>
  </sheetViews>
  <sheetFormatPr defaultColWidth="9.140625" defaultRowHeight="12.75" outlineLevelRow="1"/>
  <cols>
    <col min="1" max="1" width="9.421875" style="1" bestFit="1" customWidth="1"/>
    <col min="2" max="3" width="9.140625" style="1" customWidth="1"/>
    <col min="4" max="4" width="11.00390625" style="1" customWidth="1"/>
    <col min="5" max="6" width="10.140625" style="1" customWidth="1"/>
    <col min="7" max="7" width="10.7109375" style="1" customWidth="1"/>
    <col min="8" max="8" width="10.421875" style="1" customWidth="1"/>
    <col min="9" max="10" width="10.57421875" style="3" customWidth="1"/>
    <col min="11" max="13" width="9.8515625" style="3" customWidth="1"/>
    <col min="14" max="14" width="9.7109375" style="1" bestFit="1" customWidth="1"/>
    <col min="15" max="15" width="9.28125" style="3" bestFit="1" customWidth="1"/>
    <col min="16" max="16" width="10.00390625" style="3" customWidth="1"/>
    <col min="17" max="17" width="9.140625" style="3" customWidth="1"/>
    <col min="18" max="18" width="11.57421875" style="3" customWidth="1"/>
    <col min="19" max="112" width="9.140625" style="3" customWidth="1"/>
    <col min="113" max="16384" width="9.140625" style="1" customWidth="1"/>
  </cols>
  <sheetData>
    <row r="1" spans="9:16" ht="12">
      <c r="I1" s="2"/>
      <c r="J1" s="2" t="s">
        <v>0</v>
      </c>
      <c r="K1" s="2"/>
      <c r="L1" s="2"/>
      <c r="M1" s="2"/>
      <c r="N1" s="2"/>
      <c r="O1" s="2"/>
      <c r="P1" s="2"/>
    </row>
    <row r="2" spans="6:17" ht="12.75" customHeight="1">
      <c r="F2" s="2"/>
      <c r="G2" s="2"/>
      <c r="I2" s="2"/>
      <c r="J2" s="2" t="s">
        <v>71</v>
      </c>
      <c r="K2" s="2"/>
      <c r="L2" s="2"/>
      <c r="M2" s="2"/>
      <c r="N2" s="2"/>
      <c r="O2" s="2"/>
      <c r="P2" s="2"/>
      <c r="Q2" s="4"/>
    </row>
    <row r="3" spans="6:17" ht="12.75" customHeight="1">
      <c r="F3" s="2"/>
      <c r="G3" s="2"/>
      <c r="I3" s="2"/>
      <c r="J3" s="2" t="s">
        <v>1</v>
      </c>
      <c r="K3" s="2"/>
      <c r="L3" s="2"/>
      <c r="M3" s="2"/>
      <c r="N3" s="2"/>
      <c r="O3" s="2"/>
      <c r="P3" s="2"/>
      <c r="Q3" s="4"/>
    </row>
    <row r="4" spans="9:17" ht="12">
      <c r="I4" s="2"/>
      <c r="J4" s="2" t="s">
        <v>72</v>
      </c>
      <c r="K4" s="2"/>
      <c r="L4" s="2"/>
      <c r="M4" s="2"/>
      <c r="N4" s="2"/>
      <c r="O4" s="2"/>
      <c r="P4" s="2"/>
      <c r="Q4" s="4"/>
    </row>
    <row r="5" spans="16:17" ht="12">
      <c r="P5" s="4"/>
      <c r="Q5" s="4"/>
    </row>
    <row r="6" spans="1:17" ht="14.25" customHeight="1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4"/>
      <c r="Q6" s="4"/>
    </row>
    <row r="7" spans="1:17" ht="12.75" customHeight="1">
      <c r="A7" s="60" t="s">
        <v>78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"/>
      <c r="Q7" s="4"/>
    </row>
    <row r="8" spans="9:17" ht="12">
      <c r="I8" s="1"/>
      <c r="J8" s="1"/>
      <c r="K8" s="1"/>
      <c r="L8" s="1"/>
      <c r="M8" s="1"/>
      <c r="O8" s="1"/>
      <c r="P8" s="4"/>
      <c r="Q8" s="5"/>
    </row>
    <row r="9" spans="8:17" ht="12">
      <c r="H9" s="3"/>
      <c r="N9" s="3"/>
      <c r="P9" s="4"/>
      <c r="Q9" s="4"/>
    </row>
    <row r="10" spans="1:17" ht="12.75">
      <c r="A10" s="6"/>
      <c r="B10" s="53" t="s">
        <v>3</v>
      </c>
      <c r="C10" s="53"/>
      <c r="D10" s="53"/>
      <c r="E10" s="62" t="s">
        <v>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5"/>
    </row>
    <row r="11" spans="1:17" ht="12">
      <c r="A11" s="8" t="s">
        <v>5</v>
      </c>
      <c r="B11" s="53"/>
      <c r="C11" s="53"/>
      <c r="D11" s="53"/>
      <c r="E11" s="61" t="s">
        <v>6</v>
      </c>
      <c r="F11" s="61"/>
      <c r="G11" s="61"/>
      <c r="H11" s="61" t="s">
        <v>7</v>
      </c>
      <c r="I11" s="61"/>
      <c r="J11" s="61"/>
      <c r="K11" s="61"/>
      <c r="L11" s="61"/>
      <c r="M11" s="61"/>
      <c r="N11" s="61"/>
      <c r="O11" s="61"/>
      <c r="P11" s="61"/>
      <c r="Q11" s="4"/>
    </row>
    <row r="12" spans="1:17" ht="12">
      <c r="A12" s="8" t="s">
        <v>8</v>
      </c>
      <c r="B12" s="53"/>
      <c r="C12" s="53"/>
      <c r="D12" s="53"/>
      <c r="E12" s="61" t="s">
        <v>9</v>
      </c>
      <c r="F12" s="61"/>
      <c r="G12" s="61"/>
      <c r="H12" s="61" t="s">
        <v>10</v>
      </c>
      <c r="I12" s="61"/>
      <c r="J12" s="61"/>
      <c r="K12" s="63" t="s">
        <v>11</v>
      </c>
      <c r="L12" s="64"/>
      <c r="M12" s="65"/>
      <c r="N12" s="61" t="s">
        <v>12</v>
      </c>
      <c r="O12" s="61"/>
      <c r="P12" s="61"/>
      <c r="Q12" s="4"/>
    </row>
    <row r="13" spans="1:17" ht="33" customHeight="1">
      <c r="A13" s="8"/>
      <c r="B13" s="53"/>
      <c r="C13" s="53"/>
      <c r="D13" s="53"/>
      <c r="E13" s="7" t="s">
        <v>13</v>
      </c>
      <c r="F13" s="7" t="s">
        <v>14</v>
      </c>
      <c r="G13" s="9" t="s">
        <v>15</v>
      </c>
      <c r="H13" s="7" t="s">
        <v>13</v>
      </c>
      <c r="I13" s="7" t="s">
        <v>14</v>
      </c>
      <c r="J13" s="9" t="s">
        <v>15</v>
      </c>
      <c r="K13" s="7" t="s">
        <v>13</v>
      </c>
      <c r="L13" s="10" t="s">
        <v>14</v>
      </c>
      <c r="M13" s="9" t="s">
        <v>15</v>
      </c>
      <c r="N13" s="7" t="s">
        <v>13</v>
      </c>
      <c r="O13" s="7" t="s">
        <v>14</v>
      </c>
      <c r="P13" s="9" t="s">
        <v>15</v>
      </c>
      <c r="Q13" s="4"/>
    </row>
    <row r="14" spans="1:17" ht="12">
      <c r="A14" s="8">
        <v>1</v>
      </c>
      <c r="B14" s="53">
        <v>2</v>
      </c>
      <c r="C14" s="53"/>
      <c r="D14" s="53"/>
      <c r="E14" s="8">
        <v>3</v>
      </c>
      <c r="F14" s="8">
        <v>4</v>
      </c>
      <c r="G14" s="8"/>
      <c r="H14" s="8">
        <v>5</v>
      </c>
      <c r="I14" s="11">
        <v>6</v>
      </c>
      <c r="J14" s="11"/>
      <c r="K14" s="11"/>
      <c r="L14" s="11"/>
      <c r="M14" s="11"/>
      <c r="N14" s="8">
        <v>7</v>
      </c>
      <c r="O14" s="11">
        <v>8</v>
      </c>
      <c r="P14" s="11"/>
      <c r="Q14" s="4"/>
    </row>
    <row r="15" spans="1:112" ht="12">
      <c r="A15" s="12">
        <v>1</v>
      </c>
      <c r="B15" s="52" t="s">
        <v>16</v>
      </c>
      <c r="C15" s="52"/>
      <c r="D15" s="52"/>
      <c r="E15" s="14">
        <f>'[1]1 полугодие 2015'!E15+'2 полугодие 2015 г'!E15</f>
        <v>67410.52900000001</v>
      </c>
      <c r="F15" s="15">
        <f>'[1]1 полугодие 2015'!F15+'2 полугодие 2015 г'!F15</f>
        <v>64289.72</v>
      </c>
      <c r="G15" s="15">
        <f>'[1]1 полугодие 2015'!G15+'2 полугодие 2015 г'!G15</f>
        <v>17343.400999999998</v>
      </c>
      <c r="H15" s="14">
        <f>'[1]1 полугодие 2015'!H15+'2 полугодие 2015 г'!H15</f>
        <v>54030.05</v>
      </c>
      <c r="I15" s="15">
        <f>'[1]1 полугодие 2015'!I15+'2 полугодие 2015 г'!I15</f>
        <v>49344.570999999996</v>
      </c>
      <c r="J15" s="15">
        <f>'[1]1 полугодие 2015'!J15+'2 полугодие 2015 г'!J15</f>
        <v>15059.955</v>
      </c>
      <c r="K15" s="14">
        <f>'[1]1 полугодие 2015'!K15+'2 полугодие 2015 г'!K15</f>
        <v>21.704</v>
      </c>
      <c r="L15" s="15">
        <f>'[1]1 полугодие 2015'!L15+'2 полугодие 2015 г'!L15</f>
        <v>125.16899999999998</v>
      </c>
      <c r="M15" s="15">
        <f>'[1]1 полугодие 2015'!M15+'2 полугодие 2015 г'!M15</f>
        <v>125.16899999999998</v>
      </c>
      <c r="N15" s="14">
        <f>'[1]1 полугодие 2015'!N15+'2 полугодие 2015 г'!N15</f>
        <v>13358.777</v>
      </c>
      <c r="O15" s="15">
        <f>'[1]1 полугодие 2015'!O15+'2 полугодие 2015 г'!O15</f>
        <v>14819.98</v>
      </c>
      <c r="P15" s="15">
        <f>'[1]1 полугодие 2015'!P15+'2 полугодие 2015 г'!P15</f>
        <v>2158.277</v>
      </c>
      <c r="Q15" s="16"/>
      <c r="DH15" s="1"/>
    </row>
    <row r="16" spans="1:17" ht="12">
      <c r="A16" s="12">
        <v>2</v>
      </c>
      <c r="B16" s="52" t="s">
        <v>17</v>
      </c>
      <c r="C16" s="52"/>
      <c r="D16" s="52"/>
      <c r="E16" s="14">
        <f>'[1]1 полугодие 2015'!E16+'2 полугодие 2015 г'!E16</f>
        <v>0</v>
      </c>
      <c r="F16" s="15">
        <f>'[1]1 полугодие 2015'!F16+'2 полугодие 2015 г'!F16</f>
        <v>0</v>
      </c>
      <c r="G16" s="15">
        <f>'[1]1 полугодие 2015'!G16+'2 полугодие 2015 г'!G16</f>
        <v>0</v>
      </c>
      <c r="H16" s="14">
        <f>'[1]1 полугодие 2015'!H16+'2 полугодие 2015 г'!H16</f>
        <v>0</v>
      </c>
      <c r="I16" s="15">
        <f>'[1]1 полугодие 2015'!I16+'2 полугодие 2015 г'!I16</f>
        <v>0</v>
      </c>
      <c r="J16" s="15">
        <f>'[1]1 полугодие 2015'!J16+'2 полугодие 2015 г'!J16</f>
        <v>0</v>
      </c>
      <c r="K16" s="14">
        <f>'[1]1 полугодие 2015'!K16+'2 полугодие 2015 г'!K16</f>
        <v>0</v>
      </c>
      <c r="L16" s="15">
        <f>'[1]1 полугодие 2015'!L16+'2 полугодие 2015 г'!L16</f>
        <v>0</v>
      </c>
      <c r="M16" s="15">
        <f>'[1]1 полугодие 2015'!M16+'2 полугодие 2015 г'!M16</f>
        <v>0</v>
      </c>
      <c r="N16" s="14">
        <f>'[1]1 полугодие 2015'!N16+'2 полугодие 2015 г'!N16</f>
        <v>0</v>
      </c>
      <c r="O16" s="15">
        <f>'[1]1 полугодие 2015'!O16+'2 полугодие 2015 г'!O16</f>
        <v>0</v>
      </c>
      <c r="P16" s="15">
        <f>'[1]1 полугодие 2015'!P16+'2 полугодие 2015 г'!P16</f>
        <v>0</v>
      </c>
      <c r="Q16" s="16"/>
    </row>
    <row r="17" spans="1:112" s="21" customFormat="1" ht="12">
      <c r="A17" s="18">
        <v>3</v>
      </c>
      <c r="B17" s="57" t="s">
        <v>18</v>
      </c>
      <c r="C17" s="57"/>
      <c r="D17" s="57"/>
      <c r="E17" s="19">
        <f>'[1]1 полугодие 2015'!E17+'2 полугодие 2015 г'!E17</f>
        <v>67410.53</v>
      </c>
      <c r="F17" s="19">
        <f>'[1]1 полугодие 2015'!F17+'2 полугодие 2015 г'!F17</f>
        <v>64289.72</v>
      </c>
      <c r="G17" s="19">
        <f>'[1]1 полугодие 2015'!G17+'2 полугодие 2015 г'!G17</f>
        <v>17343.400999999998</v>
      </c>
      <c r="H17" s="19">
        <f>'[1]1 полугодие 2015'!H17+'2 полугодие 2015 г'!H17</f>
        <v>54030.05</v>
      </c>
      <c r="I17" s="19">
        <f>'[1]1 полугодие 2015'!I17+'2 полугодие 2015 г'!I17</f>
        <v>49344.570999999996</v>
      </c>
      <c r="J17" s="19">
        <f>'[1]1 полугодие 2015'!J17+'2 полугодие 2015 г'!J17</f>
        <v>15059.955</v>
      </c>
      <c r="K17" s="19">
        <f>'[1]1 полугодие 2015'!K17+'2 полугодие 2015 г'!K17</f>
        <v>21.704</v>
      </c>
      <c r="L17" s="19">
        <f>'[1]1 полугодие 2015'!L17+'2 полугодие 2015 г'!L17</f>
        <v>125.16899999999998</v>
      </c>
      <c r="M17" s="19">
        <f>'[1]1 полугодие 2015'!M17+'2 полугодие 2015 г'!M17</f>
        <v>125.16899999999998</v>
      </c>
      <c r="N17" s="19">
        <f>'[1]1 полугодие 2015'!N17+'2 полугодие 2015 г'!N17</f>
        <v>13358.777</v>
      </c>
      <c r="O17" s="19">
        <f>'[1]1 полугодие 2015'!O17+'2 полугодие 2015 г'!O17</f>
        <v>14819.98</v>
      </c>
      <c r="P17" s="19">
        <f>'[1]1 полугодие 2015'!P17+'2 полугодие 2015 г'!P17</f>
        <v>2158.277</v>
      </c>
      <c r="Q17" s="5"/>
      <c r="R17" s="2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</row>
    <row r="18" spans="1:18" ht="12">
      <c r="A18" s="12"/>
      <c r="B18" s="52" t="s">
        <v>19</v>
      </c>
      <c r="C18" s="52"/>
      <c r="D18" s="52"/>
      <c r="E18" s="14">
        <f>'[1]1 полугодие 2015'!E18+'2 полугодие 2015 г'!E18</f>
        <v>0</v>
      </c>
      <c r="F18" s="15">
        <f>'[1]1 полугодие 2015'!F18+'2 полугодие 2015 г'!F18</f>
        <v>0</v>
      </c>
      <c r="G18" s="15">
        <f>'[1]1 полугодие 2015'!G18+'2 полугодие 2015 г'!G18</f>
        <v>0</v>
      </c>
      <c r="H18" s="14">
        <f>'[1]1 полугодие 2015'!H18+'2 полугодие 2015 г'!H18</f>
        <v>0</v>
      </c>
      <c r="I18" s="15">
        <f>'[1]1 полугодие 2015'!I18+'2 полугодие 2015 г'!I18</f>
        <v>0</v>
      </c>
      <c r="J18" s="15">
        <f>'[1]1 полугодие 2015'!J18+'2 полугодие 2015 г'!J18</f>
        <v>0</v>
      </c>
      <c r="K18" s="14">
        <f>'[1]1 полугодие 2015'!K18+'2 полугодие 2015 г'!K18</f>
        <v>0</v>
      </c>
      <c r="L18" s="15">
        <f>'[1]1 полугодие 2015'!L18+'2 полугодие 2015 г'!L18</f>
        <v>0</v>
      </c>
      <c r="M18" s="15">
        <f>'[1]1 полугодие 2015'!M18+'2 полугодие 2015 г'!M18</f>
        <v>0</v>
      </c>
      <c r="N18" s="14">
        <f>'[1]1 полугодие 2015'!N18+'2 полугодие 2015 г'!N18</f>
        <v>0</v>
      </c>
      <c r="O18" s="15">
        <f>'[1]1 полугодие 2015'!O18+'2 полугодие 2015 г'!O18</f>
        <v>0</v>
      </c>
      <c r="P18" s="15">
        <f>'[1]1 полугодие 2015'!P18+'2 полугодие 2015 г'!P18</f>
        <v>0</v>
      </c>
      <c r="Q18" s="5"/>
      <c r="R18" s="5"/>
    </row>
    <row r="19" spans="1:112" s="21" customFormat="1" ht="12">
      <c r="A19" s="18" t="s">
        <v>20</v>
      </c>
      <c r="B19" s="57" t="s">
        <v>21</v>
      </c>
      <c r="C19" s="57"/>
      <c r="D19" s="57"/>
      <c r="E19" s="19">
        <f>'[1]1 полугодие 2015'!E19+'2 полугодие 2015 г'!E19</f>
        <v>2056.6639999999998</v>
      </c>
      <c r="F19" s="19">
        <f>'[1]1 полугодие 2015'!F19+'2 полугодие 2015 г'!F19</f>
        <v>1544.4351000000001</v>
      </c>
      <c r="G19" s="19">
        <f>'[1]1 полугодие 2015'!G19+'2 полугодие 2015 г'!G19</f>
        <v>1005.356</v>
      </c>
      <c r="H19" s="19">
        <f>'[1]1 полугодие 2015'!H19+'2 полугодие 2015 г'!H19</f>
        <v>1953.4959999999999</v>
      </c>
      <c r="I19" s="19">
        <f>'[1]1 полугодие 2015'!I19+'2 полугодие 2015 г'!I19</f>
        <v>1452.8101000000001</v>
      </c>
      <c r="J19" s="19">
        <f>'[1]1 полугодие 2015'!J19+'2 полугодие 2015 г'!J19</f>
        <v>1001.556</v>
      </c>
      <c r="K19" s="19">
        <f>'[1]1 полугодие 2015'!K19+'2 полугодие 2015 г'!K19</f>
        <v>0</v>
      </c>
      <c r="L19" s="19">
        <f>'[1]1 полугодие 2015'!L19+'2 полугодие 2015 г'!L19</f>
        <v>0</v>
      </c>
      <c r="M19" s="19">
        <f>'[1]1 полугодие 2015'!M19+'2 полугодие 2015 г'!M19</f>
        <v>0</v>
      </c>
      <c r="N19" s="19">
        <f>'[1]1 полугодие 2015'!N19+'2 полугодие 2015 г'!N19</f>
        <v>103.168</v>
      </c>
      <c r="O19" s="19">
        <f>'[1]1 полугодие 2015'!O19+'2 полугодие 2015 г'!O19</f>
        <v>91.625</v>
      </c>
      <c r="P19" s="19">
        <f>'[1]1 полугодие 2015'!P19+'2 полугодие 2015 г'!P19</f>
        <v>3.8000000000000003</v>
      </c>
      <c r="Q19" s="4"/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0" spans="1:26" ht="12.75" customHeight="1">
      <c r="A20" s="12"/>
      <c r="B20" s="13" t="s">
        <v>22</v>
      </c>
      <c r="C20" s="13"/>
      <c r="D20" s="13"/>
      <c r="E20" s="14">
        <f>'[1]1 полугодие 2015'!E20+'2 полугодие 2015 г'!E20</f>
        <v>10.562000000000001</v>
      </c>
      <c r="F20" s="15">
        <f>'[1]1 полугодие 2015'!F20+'2 полугодие 2015 г'!F20</f>
        <v>3.8000000000000003</v>
      </c>
      <c r="G20" s="15">
        <f>'[1]1 полугодие 2015'!G20+'2 полугодие 2015 г'!G20</f>
        <v>3.8000000000000003</v>
      </c>
      <c r="H20" s="14">
        <f>'[1]1 полугодие 2015'!H20+'2 полугодие 2015 г'!H20</f>
        <v>0</v>
      </c>
      <c r="I20" s="15">
        <f>'[1]1 полугодие 2015'!I20+'2 полугодие 2015 г'!I20</f>
        <v>0</v>
      </c>
      <c r="J20" s="15">
        <f>'[1]1 полугодие 2015'!J20+'2 полугодие 2015 г'!J20</f>
        <v>0</v>
      </c>
      <c r="K20" s="14">
        <f>'[1]1 полугодие 2015'!K20+'2 полугодие 2015 г'!K20</f>
        <v>0</v>
      </c>
      <c r="L20" s="15">
        <f>'[1]1 полугодие 2015'!L20+'2 полугодие 2015 г'!L20</f>
        <v>0</v>
      </c>
      <c r="M20" s="15">
        <f>'[1]1 полугодие 2015'!M20+'2 полугодие 2015 г'!M20</f>
        <v>0</v>
      </c>
      <c r="N20" s="14">
        <f>'[1]1 полугодие 2015'!N20+'2 полугодие 2015 г'!N20</f>
        <v>10.562000000000001</v>
      </c>
      <c r="O20" s="15">
        <f>'[1]1 полугодие 2015'!O20+'2 полугодие 2015 г'!O20</f>
        <v>3.8000000000000003</v>
      </c>
      <c r="P20" s="15">
        <f>'[1]1 полугодие 2015'!P20+'2 полугодие 2015 г'!P20</f>
        <v>3.8000000000000003</v>
      </c>
      <c r="Q20" s="4"/>
      <c r="R20" s="23" t="s">
        <v>23</v>
      </c>
      <c r="S20" s="23"/>
      <c r="T20" s="23"/>
      <c r="U20" s="23"/>
      <c r="V20" s="23"/>
      <c r="W20" s="23"/>
      <c r="X20" s="23"/>
      <c r="Y20" s="23"/>
      <c r="Z20" s="23"/>
    </row>
    <row r="21" spans="1:27" ht="12">
      <c r="A21" s="12"/>
      <c r="B21" s="13" t="s">
        <v>24</v>
      </c>
      <c r="C21" s="13"/>
      <c r="D21" s="13"/>
      <c r="E21" s="14">
        <f>'[1]1 полугодие 2015'!E21+'2 полугодие 2015 г'!E21</f>
        <v>0</v>
      </c>
      <c r="F21" s="15">
        <f>'[1]1 полугодие 2015'!F21+'2 полугодие 2015 г'!F21</f>
        <v>0</v>
      </c>
      <c r="G21" s="15">
        <f>'[1]1 полугодие 2015'!G21+'2 полугодие 2015 г'!G21</f>
        <v>0</v>
      </c>
      <c r="H21" s="14">
        <f>'[1]1 полугодие 2015'!H21+'2 полугодие 2015 г'!H21</f>
        <v>0</v>
      </c>
      <c r="I21" s="15">
        <f>'[1]1 полугодие 2015'!I21+'2 полугодие 2015 г'!I21</f>
        <v>0</v>
      </c>
      <c r="J21" s="15">
        <f>'[1]1 полугодие 2015'!J21+'2 полугодие 2015 г'!J21</f>
        <v>0</v>
      </c>
      <c r="K21" s="14">
        <f>'[1]1 полугодие 2015'!K21+'2 полугодие 2015 г'!K21</f>
        <v>0</v>
      </c>
      <c r="L21" s="15">
        <f>'[1]1 полугодие 2015'!L21+'2 полугодие 2015 г'!L21</f>
        <v>0</v>
      </c>
      <c r="M21" s="15">
        <f>'[1]1 полугодие 2015'!M21+'2 полугодие 2015 г'!M21</f>
        <v>0</v>
      </c>
      <c r="N21" s="14">
        <f>'[1]1 полугодие 2015'!N21+'2 полугодие 2015 г'!N21</f>
        <v>0</v>
      </c>
      <c r="O21" s="15">
        <f>'[1]1 полугодие 2015'!O21+'2 полугодие 2015 г'!O21</f>
        <v>0</v>
      </c>
      <c r="P21" s="15">
        <f>'[1]1 полугодие 2015'!P21+'2 полугодие 2015 г'!P21</f>
        <v>0</v>
      </c>
      <c r="Q21" s="4"/>
      <c r="R21" s="23"/>
      <c r="S21" s="23"/>
      <c r="T21" s="23"/>
      <c r="U21" s="23"/>
      <c r="V21" s="23"/>
      <c r="W21" s="23"/>
      <c r="X21" s="23"/>
      <c r="Y21" s="23"/>
      <c r="Z21" s="23"/>
      <c r="AA21" s="4"/>
    </row>
    <row r="22" spans="1:27" ht="12">
      <c r="A22" s="12"/>
      <c r="B22" s="13" t="s">
        <v>25</v>
      </c>
      <c r="C22" s="13"/>
      <c r="D22" s="13"/>
      <c r="E22" s="14">
        <f>'[1]1 полугодие 2015'!E22+'2 полугодие 2015 г'!E22</f>
        <v>2046.1019999999999</v>
      </c>
      <c r="F22" s="15">
        <f>'[1]1 полугодие 2015'!F22+'2 полугодие 2015 г'!F22</f>
        <v>1540.6351</v>
      </c>
      <c r="G22" s="15">
        <f>'[1]1 полугодие 2015'!G22+'2 полугодие 2015 г'!G22</f>
        <v>1001.556</v>
      </c>
      <c r="H22" s="14">
        <f>'[1]1 полугодие 2015'!H22+'2 полугодие 2015 г'!H22</f>
        <v>1953.4959999999999</v>
      </c>
      <c r="I22" s="15">
        <f>'[1]1 полугодие 2015'!I22+'2 полугодие 2015 г'!I22</f>
        <v>1452.8101000000001</v>
      </c>
      <c r="J22" s="15">
        <f>'[1]1 полугодие 2015'!J22+'2 полугодие 2015 г'!J22</f>
        <v>1001.556</v>
      </c>
      <c r="K22" s="14">
        <f>'[1]1 полугодие 2015'!K22+'2 полугодие 2015 г'!K22</f>
        <v>0</v>
      </c>
      <c r="L22" s="15">
        <f>'[1]1 полугодие 2015'!L22+'2 полугодие 2015 г'!L22</f>
        <v>0</v>
      </c>
      <c r="M22" s="15">
        <f>'[1]1 полугодие 2015'!M22+'2 полугодие 2015 г'!M22</f>
        <v>0</v>
      </c>
      <c r="N22" s="14">
        <f>'[1]1 полугодие 2015'!N22+'2 полугодие 2015 г'!N22</f>
        <v>92.606</v>
      </c>
      <c r="O22" s="15">
        <f>'[1]1 полугодие 2015'!O22+'2 полугодие 2015 г'!O22</f>
        <v>87.82499999999999</v>
      </c>
      <c r="P22" s="15">
        <f>'[1]1 полугодие 2015'!P22+'2 полугодие 2015 г'!P22</f>
        <v>0</v>
      </c>
      <c r="Q22" s="4"/>
      <c r="R22" s="23"/>
      <c r="S22" s="23"/>
      <c r="T22" s="23"/>
      <c r="U22" s="23"/>
      <c r="V22" s="23"/>
      <c r="W22" s="23"/>
      <c r="X22" s="23"/>
      <c r="Y22" s="23"/>
      <c r="Z22" s="23"/>
      <c r="AA22" s="4"/>
    </row>
    <row r="23" spans="1:112" s="21" customFormat="1" ht="12">
      <c r="A23" s="18">
        <v>4</v>
      </c>
      <c r="B23" s="57" t="s">
        <v>26</v>
      </c>
      <c r="C23" s="57"/>
      <c r="D23" s="57"/>
      <c r="E23" s="19">
        <f>'[1]1 полугодие 2015'!E23+'2 полугодие 2015 г'!E23</f>
        <v>65353.867</v>
      </c>
      <c r="F23" s="19">
        <f>'[1]1 полугодие 2015'!F23+'2 полугодие 2015 г'!F23</f>
        <v>62745.2849</v>
      </c>
      <c r="G23" s="19">
        <f>'[1]1 полугодие 2015'!G23+'2 полугодие 2015 г'!G23</f>
        <v>16338.045000000002</v>
      </c>
      <c r="H23" s="19">
        <f>'[1]1 полугодие 2015'!H23+'2 полугодие 2015 г'!H23</f>
        <v>52076.554</v>
      </c>
      <c r="I23" s="19">
        <f>'[1]1 полугодие 2015'!I23+'2 полугодие 2015 г'!I23</f>
        <v>47891.760899999994</v>
      </c>
      <c r="J23" s="19">
        <f>'[1]1 полугодие 2015'!J23+'2 полугодие 2015 г'!J23</f>
        <v>14058.399000000001</v>
      </c>
      <c r="K23" s="19">
        <f>'[1]1 полугодие 2015'!K23+'2 полугодие 2015 г'!K23</f>
        <v>21.704</v>
      </c>
      <c r="L23" s="19">
        <f>'[1]1 полугодие 2015'!L23+'2 полугодие 2015 г'!L23</f>
        <v>125.16899999999998</v>
      </c>
      <c r="M23" s="19">
        <f>'[1]1 полугодие 2015'!M23+'2 полугодие 2015 г'!M23</f>
        <v>125.16899999999998</v>
      </c>
      <c r="N23" s="19">
        <f>'[1]1 полугодие 2015'!N23+'2 полугодие 2015 г'!N23</f>
        <v>13255.609</v>
      </c>
      <c r="O23" s="19">
        <f>'[1]1 полугодие 2015'!O23+'2 полугодие 2015 г'!O23</f>
        <v>14728.355</v>
      </c>
      <c r="P23" s="19">
        <f>'[1]1 полугодие 2015'!P23+'2 полугодие 2015 г'!P23</f>
        <v>2154.477</v>
      </c>
      <c r="Q23" s="5"/>
      <c r="R23" s="23"/>
      <c r="S23" s="23"/>
      <c r="T23" s="23"/>
      <c r="U23" s="23"/>
      <c r="V23" s="23"/>
      <c r="W23" s="23"/>
      <c r="X23" s="23"/>
      <c r="Y23" s="23"/>
      <c r="Z23" s="23"/>
      <c r="AA23" s="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</row>
    <row r="24" spans="1:112" s="30" customFormat="1" ht="12">
      <c r="A24" s="25" t="s">
        <v>27</v>
      </c>
      <c r="B24" s="58" t="s">
        <v>28</v>
      </c>
      <c r="C24" s="58"/>
      <c r="D24" s="58"/>
      <c r="E24" s="27">
        <f>'[1]1 полугодие 2015'!E24+'2 полугодие 2015 г'!E24</f>
        <v>22633.512</v>
      </c>
      <c r="F24" s="27">
        <f>'[1]1 полугодие 2015'!F24+'2 полугодие 2015 г'!F24</f>
        <v>20789.602899999998</v>
      </c>
      <c r="G24" s="27">
        <f>'[1]1 полугодие 2015'!G24+'2 полугодие 2015 г'!G24</f>
        <v>1239.613</v>
      </c>
      <c r="H24" s="27">
        <f>'[1]1 полугодие 2015'!H24+'2 полугодие 2015 г'!H24</f>
        <v>14438.532</v>
      </c>
      <c r="I24" s="27">
        <f>'[1]1 полугодие 2015'!I24+'2 полугодие 2015 г'!I24</f>
        <v>8945.3689</v>
      </c>
      <c r="J24" s="27">
        <f>'[1]1 полугодие 2015'!J24+'2 полугодие 2015 г'!J24</f>
        <v>1239.613</v>
      </c>
      <c r="K24" s="27">
        <f>'[1]1 полугодие 2015'!K24+'2 полугодие 2015 г'!K24</f>
        <v>0</v>
      </c>
      <c r="L24" s="27">
        <f>'[1]1 полугодие 2015'!L24+'2 полугодие 2015 г'!L24</f>
        <v>0</v>
      </c>
      <c r="M24" s="27">
        <f>'[1]1 полугодие 2015'!M24+'2 полугодие 2015 г'!M24</f>
        <v>0</v>
      </c>
      <c r="N24" s="27">
        <f>'[1]1 полугодие 2015'!N24+'2 полугодие 2015 г'!N24</f>
        <v>8194.98</v>
      </c>
      <c r="O24" s="27">
        <f>'[1]1 полугодие 2015'!O24+'2 полугодие 2015 г'!O24</f>
        <v>11844.234</v>
      </c>
      <c r="P24" s="27">
        <f>'[1]1 полугодие 2015'!P24+'2 полугодие 2015 г'!P24</f>
        <v>0</v>
      </c>
      <c r="Q24" s="29"/>
      <c r="R24" s="23"/>
      <c r="S24" s="23"/>
      <c r="T24" s="23"/>
      <c r="U24" s="23"/>
      <c r="V24" s="23"/>
      <c r="W24" s="23"/>
      <c r="X24" s="23"/>
      <c r="Y24" s="23"/>
      <c r="Z24" s="23"/>
      <c r="AA24" s="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</row>
    <row r="25" spans="1:112" s="30" customFormat="1" ht="12">
      <c r="A25" s="25" t="s">
        <v>29</v>
      </c>
      <c r="B25" s="58" t="s">
        <v>30</v>
      </c>
      <c r="C25" s="58"/>
      <c r="D25" s="58"/>
      <c r="E25" s="27">
        <f>'[1]1 полугодие 2015'!E25+'2 полугодие 2015 г'!E25</f>
        <v>42720.354999999996</v>
      </c>
      <c r="F25" s="27">
        <f>'[1]1 полугодие 2015'!F25+'2 полугодие 2015 г'!F25</f>
        <v>41955.682</v>
      </c>
      <c r="G25" s="27">
        <f>'[1]1 полугодие 2015'!G25+'2 полугодие 2015 г'!G25</f>
        <v>15098.431999999999</v>
      </c>
      <c r="H25" s="27">
        <f>'[1]1 полугодие 2015'!H25+'2 полугодие 2015 г'!H25</f>
        <v>37638.022</v>
      </c>
      <c r="I25" s="27">
        <f>'[1]1 полугодие 2015'!I25+'2 полугодие 2015 г'!I25</f>
        <v>38946.392</v>
      </c>
      <c r="J25" s="27">
        <f>'[1]1 полугодие 2015'!J25+'2 полугодие 2015 г'!J25</f>
        <v>12818.786</v>
      </c>
      <c r="K25" s="27">
        <f>'[1]1 полугодие 2015'!K25+'2 полугодие 2015 г'!K25</f>
        <v>21.704</v>
      </c>
      <c r="L25" s="27">
        <f>'[1]1 полугодие 2015'!L25+'2 полугодие 2015 г'!L25</f>
        <v>125.16899999999998</v>
      </c>
      <c r="M25" s="27">
        <f>'[1]1 полугодие 2015'!M25+'2 полугодие 2015 г'!M25</f>
        <v>125.16899999999998</v>
      </c>
      <c r="N25" s="27">
        <f>'[1]1 полугодие 2015'!N25+'2 полугодие 2015 г'!N25</f>
        <v>5060.629</v>
      </c>
      <c r="O25" s="27">
        <f>'[1]1 полугодие 2015'!O25+'2 полугодие 2015 г'!O25</f>
        <v>2884.121</v>
      </c>
      <c r="P25" s="27">
        <f>'[1]1 полугодие 2015'!P25+'2 полугодие 2015 г'!P25</f>
        <v>2154.477</v>
      </c>
      <c r="Q25" s="31"/>
      <c r="R25" s="23"/>
      <c r="S25" s="23" t="s">
        <v>31</v>
      </c>
      <c r="T25" s="23"/>
      <c r="U25" s="23"/>
      <c r="V25" s="23"/>
      <c r="W25" s="23"/>
      <c r="X25" s="23"/>
      <c r="Y25" s="23"/>
      <c r="Z25" s="23"/>
      <c r="AA25" s="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</row>
    <row r="26" spans="1:112" s="30" customFormat="1" ht="12">
      <c r="A26" s="25" t="s">
        <v>32</v>
      </c>
      <c r="B26" s="26" t="s">
        <v>33</v>
      </c>
      <c r="C26" s="26"/>
      <c r="D26" s="26"/>
      <c r="E26" s="27">
        <f>'[1]1 полугодие 2015'!E26+'2 полугодие 2015 г'!E26</f>
        <v>39141.861000000004</v>
      </c>
      <c r="F26" s="27">
        <f>'[1]1 полугодие 2015'!F26+'2 полугодие 2015 г'!F26</f>
        <v>39785.868</v>
      </c>
      <c r="G26" s="27">
        <f>'[1]1 полугодие 2015'!G26+'2 полугодие 2015 г'!G26</f>
        <v>13229.057</v>
      </c>
      <c r="H26" s="27">
        <f>'[1]1 полугодие 2015'!H26+'2 полугодие 2015 г'!H26</f>
        <v>36244.236</v>
      </c>
      <c r="I26" s="27">
        <f>'[1]1 полугодие 2015'!I26+'2 полугодие 2015 г'!I26</f>
        <v>36902.747</v>
      </c>
      <c r="J26" s="27">
        <f>'[1]1 полугодие 2015'!J26+'2 полугодие 2015 г'!J26</f>
        <v>11044.911</v>
      </c>
      <c r="K26" s="27">
        <f>'[1]1 полугодие 2015'!K26+'2 полугодие 2015 г'!K26</f>
        <v>21.704</v>
      </c>
      <c r="L26" s="27">
        <f>'[1]1 полугодие 2015'!L26+'2 полугодие 2015 г'!L26</f>
        <v>125.16899999999998</v>
      </c>
      <c r="M26" s="27">
        <f>'[1]1 полугодие 2015'!M26+'2 полугодие 2015 г'!M26</f>
        <v>125.16899999999998</v>
      </c>
      <c r="N26" s="27">
        <f>'[1]1 полугодие 2015'!N26+'2 полугодие 2015 г'!N26</f>
        <v>2875.9210000000003</v>
      </c>
      <c r="O26" s="27">
        <f>'[1]1 полугодие 2015'!O26+'2 полугодие 2015 г'!O26</f>
        <v>2757.9519999999998</v>
      </c>
      <c r="P26" s="27">
        <f>'[1]1 полугодие 2015'!P26+'2 полугодие 2015 г'!P26</f>
        <v>2058.977</v>
      </c>
      <c r="Q26" s="5"/>
      <c r="R26" s="23"/>
      <c r="S26" s="23"/>
      <c r="T26" s="23"/>
      <c r="U26" s="23"/>
      <c r="V26" s="23"/>
      <c r="W26" s="23"/>
      <c r="X26" s="23"/>
      <c r="Y26" s="23"/>
      <c r="Z26" s="23"/>
      <c r="AA26" s="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</row>
    <row r="27" spans="1:27" ht="12">
      <c r="A27" s="12" t="s">
        <v>34</v>
      </c>
      <c r="B27" s="6" t="s">
        <v>35</v>
      </c>
      <c r="C27" s="6"/>
      <c r="D27" s="6"/>
      <c r="E27" s="14">
        <f>'[1]1 полугодие 2015'!E27+'2 полугодие 2015 г'!E27</f>
        <v>5097.537</v>
      </c>
      <c r="F27" s="15">
        <f>'[1]1 полугодие 2015'!F27+'2 полугодие 2015 г'!F27</f>
        <v>5417.895</v>
      </c>
      <c r="G27" s="15">
        <f>'[1]1 полугодие 2015'!G27+'2 полугодие 2015 г'!G27</f>
        <v>3461.517</v>
      </c>
      <c r="H27" s="14">
        <f>'[1]1 полугодие 2015'!H27+'2 полугодие 2015 г'!H27</f>
        <v>4813.086</v>
      </c>
      <c r="I27" s="15">
        <f>'[1]1 полугодие 2015'!I27+'2 полугодие 2015 г'!I27</f>
        <v>5103.59</v>
      </c>
      <c r="J27" s="15">
        <f>'[1]1 полугодие 2015'!J27+'2 полугодие 2015 г'!J27</f>
        <v>3150.656</v>
      </c>
      <c r="K27" s="14">
        <f>'[1]1 полугодие 2015'!K27+'2 полугодие 2015 г'!K27</f>
        <v>19.239</v>
      </c>
      <c r="L27" s="15">
        <f>'[1]1 полугодие 2015'!L27+'2 полугодие 2015 г'!L27</f>
        <v>125.16899999999998</v>
      </c>
      <c r="M27" s="15">
        <f>'[1]1 полугодие 2015'!M27+'2 полугодие 2015 г'!M27</f>
        <v>125.16899999999998</v>
      </c>
      <c r="N27" s="14">
        <f>'[1]1 полугодие 2015'!N27+'2 полугодие 2015 г'!N27</f>
        <v>265.212</v>
      </c>
      <c r="O27" s="15">
        <f>'[1]1 полугодие 2015'!O27+'2 полугодие 2015 г'!O27</f>
        <v>189.136</v>
      </c>
      <c r="P27" s="15">
        <f>'[1]1 полугодие 2015'!P27+'2 полугодие 2015 г'!P27</f>
        <v>185.692</v>
      </c>
      <c r="Q27" s="31"/>
      <c r="R27" s="23"/>
      <c r="S27" s="23"/>
      <c r="T27" s="23"/>
      <c r="U27" s="23"/>
      <c r="V27" s="23"/>
      <c r="W27" s="23"/>
      <c r="X27" s="23"/>
      <c r="Y27" s="23"/>
      <c r="Z27" s="23"/>
      <c r="AA27" s="4"/>
    </row>
    <row r="28" spans="1:27" ht="12">
      <c r="A28" s="33"/>
      <c r="B28" s="54" t="s">
        <v>36</v>
      </c>
      <c r="C28" s="55"/>
      <c r="D28" s="56"/>
      <c r="E28" s="14">
        <f>'[1]1 полугодие 2015'!E28+'2 полугодие 2015 г'!E28</f>
        <v>0</v>
      </c>
      <c r="F28" s="15">
        <f>'[1]1 полугодие 2015'!F28+'2 полугодие 2015 г'!F28</f>
        <v>4364.9490000000005</v>
      </c>
      <c r="G28" s="15">
        <f>'[1]1 полугодие 2015'!G28+'2 полугодие 2015 г'!G28</f>
        <v>3162.935</v>
      </c>
      <c r="H28" s="14">
        <f>'[1]1 полугодие 2015'!H28+'2 полугодие 2015 г'!H28</f>
        <v>0</v>
      </c>
      <c r="I28" s="15">
        <f>'[1]1 полугодие 2015'!I28+'2 полугодие 2015 г'!I28</f>
        <v>4101.564</v>
      </c>
      <c r="J28" s="15">
        <f>'[1]1 полугодие 2015'!J28+'2 полугодие 2015 г'!J28</f>
        <v>2899.737</v>
      </c>
      <c r="K28" s="14">
        <f>'[1]1 полугодие 2015'!K28+'2 полугодие 2015 г'!K28</f>
        <v>0</v>
      </c>
      <c r="L28" s="15">
        <f>'[1]1 полугодие 2015'!L28+'2 полугодие 2015 г'!L28</f>
        <v>125.16899999999998</v>
      </c>
      <c r="M28" s="15">
        <f>'[1]1 полугодие 2015'!M28+'2 полугодие 2015 г'!M28</f>
        <v>125.16899999999998</v>
      </c>
      <c r="N28" s="14">
        <f>'[1]1 полугодие 2015'!N28+'2 полугодие 2015 г'!N28</f>
        <v>0</v>
      </c>
      <c r="O28" s="15">
        <f>'[1]1 полугодие 2015'!O28+'2 полугодие 2015 г'!O28</f>
        <v>138.216</v>
      </c>
      <c r="P28" s="15">
        <f>'[1]1 полугодие 2015'!P28+'2 полугодие 2015 г'!P28</f>
        <v>138.029</v>
      </c>
      <c r="Q28" s="31"/>
      <c r="R28" s="23"/>
      <c r="S28" s="23"/>
      <c r="T28" s="23"/>
      <c r="U28" s="23"/>
      <c r="V28" s="23"/>
      <c r="W28" s="23"/>
      <c r="X28" s="23"/>
      <c r="Y28" s="23"/>
      <c r="Z28" s="23"/>
      <c r="AA28" s="4"/>
    </row>
    <row r="29" spans="1:27" ht="12">
      <c r="A29" s="33"/>
      <c r="B29" s="54" t="s">
        <v>37</v>
      </c>
      <c r="C29" s="55"/>
      <c r="D29" s="56"/>
      <c r="E29" s="14">
        <f>'[1]1 полугодие 2015'!E29+'2 полугодие 2015 г'!E29</f>
        <v>0</v>
      </c>
      <c r="F29" s="15">
        <f>'[1]1 полугодие 2015'!F29+'2 полугодие 2015 г'!F29</f>
        <v>672.588</v>
      </c>
      <c r="G29" s="15">
        <f>'[1]1 полугодие 2015'!G29+'2 полугодие 2015 г'!G29</f>
        <v>277.57399999999996</v>
      </c>
      <c r="H29" s="14">
        <f>'[1]1 полугодие 2015'!H29+'2 полугодие 2015 г'!H29</f>
        <v>0</v>
      </c>
      <c r="I29" s="15">
        <f>'[1]1 полугодие 2015'!I29+'2 полугодие 2015 г'!I29</f>
        <v>624.297</v>
      </c>
      <c r="J29" s="15">
        <f>'[1]1 полугодие 2015'!J29+'2 полугодие 2015 г'!J29</f>
        <v>230.16000000000003</v>
      </c>
      <c r="K29" s="14">
        <f>'[1]1 полугодие 2015'!K29+'2 полугодие 2015 г'!K29</f>
        <v>0</v>
      </c>
      <c r="L29" s="15">
        <f>'[1]1 полугодие 2015'!L29+'2 полугодие 2015 г'!L29</f>
        <v>0</v>
      </c>
      <c r="M29" s="15">
        <f>'[1]1 полугодие 2015'!M29+'2 полугодие 2015 г'!M29</f>
        <v>0</v>
      </c>
      <c r="N29" s="14">
        <f>'[1]1 полугодие 2015'!N29+'2 полугодие 2015 г'!N29</f>
        <v>0</v>
      </c>
      <c r="O29" s="15">
        <f>'[1]1 полугодие 2015'!O29+'2 полугодие 2015 г'!O29</f>
        <v>48.291</v>
      </c>
      <c r="P29" s="15">
        <f>'[1]1 полугодие 2015'!P29+'2 полугодие 2015 г'!P29</f>
        <v>47.414</v>
      </c>
      <c r="Q29" s="31"/>
      <c r="R29" s="23"/>
      <c r="S29" s="23"/>
      <c r="T29" s="23"/>
      <c r="U29" s="23"/>
      <c r="V29" s="23"/>
      <c r="W29" s="23"/>
      <c r="X29" s="23"/>
      <c r="Y29" s="23"/>
      <c r="Z29" s="23"/>
      <c r="AA29" s="4"/>
    </row>
    <row r="30" spans="1:27" ht="12">
      <c r="A30" s="33"/>
      <c r="B30" s="54" t="s">
        <v>38</v>
      </c>
      <c r="C30" s="55"/>
      <c r="D30" s="56"/>
      <c r="E30" s="14">
        <f>'[1]1 полугодие 2015'!E30+'2 полугодие 2015 г'!E30</f>
        <v>0</v>
      </c>
      <c r="F30" s="15">
        <f>'[1]1 полугодие 2015'!F30+'2 полугодие 2015 г'!F30</f>
        <v>380.358</v>
      </c>
      <c r="G30" s="15">
        <f>'[1]1 полугодие 2015'!G30+'2 полугодие 2015 г'!G30</f>
        <v>21.008</v>
      </c>
      <c r="H30" s="14">
        <f>'[1]1 полугодие 2015'!H30+'2 полугодие 2015 г'!H30</f>
        <v>0</v>
      </c>
      <c r="I30" s="15">
        <f>'[1]1 полугодие 2015'!I30+'2 полугодие 2015 г'!I30</f>
        <v>377.729</v>
      </c>
      <c r="J30" s="15">
        <f>'[1]1 полугодие 2015'!J30+'2 полугодие 2015 г'!J30</f>
        <v>20.759</v>
      </c>
      <c r="K30" s="14">
        <f>'[1]1 полугодие 2015'!K30+'2 полугодие 2015 г'!K30</f>
        <v>0</v>
      </c>
      <c r="L30" s="15">
        <f>'[1]1 полугодие 2015'!L30+'2 полугодие 2015 г'!L30</f>
        <v>0</v>
      </c>
      <c r="M30" s="15">
        <f>'[1]1 полугодие 2015'!M30+'2 полугодие 2015 г'!M30</f>
        <v>0</v>
      </c>
      <c r="N30" s="14">
        <f>'[1]1 полугодие 2015'!N30+'2 полугодие 2015 г'!N30</f>
        <v>0</v>
      </c>
      <c r="O30" s="15">
        <f>'[1]1 полугодие 2015'!O30+'2 полугодие 2015 г'!O30</f>
        <v>2.629</v>
      </c>
      <c r="P30" s="15">
        <f>'[1]1 полугодие 2015'!P30+'2 полугодие 2015 г'!P30</f>
        <v>0.249</v>
      </c>
      <c r="Q30" s="31"/>
      <c r="R30" s="23"/>
      <c r="S30" s="23"/>
      <c r="T30" s="23"/>
      <c r="U30" s="23"/>
      <c r="V30" s="23"/>
      <c r="W30" s="23"/>
      <c r="X30" s="23"/>
      <c r="Y30" s="23"/>
      <c r="Z30" s="23"/>
      <c r="AA30" s="4"/>
    </row>
    <row r="31" spans="1:27" ht="12">
      <c r="A31" s="12" t="s">
        <v>39</v>
      </c>
      <c r="B31" s="54" t="s">
        <v>40</v>
      </c>
      <c r="C31" s="55"/>
      <c r="D31" s="56"/>
      <c r="E31" s="14">
        <f>'[1]1 полугодие 2015'!E31+'2 полугодие 2015 г'!E31</f>
        <v>5810.175</v>
      </c>
      <c r="F31" s="15">
        <f>'[1]1 полугодие 2015'!F31+'2 полугодие 2015 г'!F31</f>
        <v>4504.666</v>
      </c>
      <c r="G31" s="15">
        <f>'[1]1 полугодие 2015'!G31+'2 полугодие 2015 г'!G31</f>
        <v>2385.433</v>
      </c>
      <c r="H31" s="14">
        <f>'[1]1 полугодие 2015'!H31+'2 полугодие 2015 г'!H31</f>
        <v>5594.936</v>
      </c>
      <c r="I31" s="15">
        <f>'[1]1 полугодие 2015'!I31+'2 полугодие 2015 г'!I31</f>
        <v>4375.3730000000005</v>
      </c>
      <c r="J31" s="15">
        <f>'[1]1 полугодие 2015'!J31+'2 полугодие 2015 г'!J31</f>
        <v>2277.535</v>
      </c>
      <c r="K31" s="14">
        <f>'[1]1 полугодие 2015'!K31+'2 полугодие 2015 г'!K31</f>
        <v>2.4650000000000003</v>
      </c>
      <c r="L31" s="15">
        <f>'[1]1 полугодие 2015'!L31+'2 полугодие 2015 г'!L31</f>
        <v>0</v>
      </c>
      <c r="M31" s="15">
        <f>'[1]1 полугодие 2015'!M31+'2 полугодие 2015 г'!M31</f>
        <v>0</v>
      </c>
      <c r="N31" s="14">
        <f>'[1]1 полугодие 2015'!N31+'2 полугодие 2015 г'!N31</f>
        <v>212.774</v>
      </c>
      <c r="O31" s="15">
        <f>'[1]1 полугодие 2015'!O31+'2 полугодие 2015 г'!O31</f>
        <v>129.293</v>
      </c>
      <c r="P31" s="15">
        <f>'[1]1 полугодие 2015'!P31+'2 полугодие 2015 г'!P31</f>
        <v>107.898</v>
      </c>
      <c r="Q31" s="31"/>
      <c r="R31" s="23"/>
      <c r="S31" s="23"/>
      <c r="T31" s="23"/>
      <c r="U31" s="23"/>
      <c r="V31" s="23"/>
      <c r="W31" s="23"/>
      <c r="X31" s="23"/>
      <c r="Y31" s="23"/>
      <c r="Z31" s="23"/>
      <c r="AA31" s="4"/>
    </row>
    <row r="32" spans="1:27" ht="12" hidden="1">
      <c r="A32" s="12"/>
      <c r="B32" s="54" t="s">
        <v>41</v>
      </c>
      <c r="C32" s="55"/>
      <c r="D32" s="56"/>
      <c r="E32" s="14">
        <f>'[1]1 полугодие 2015'!E32+'2 полугодие 2015 г'!E32</f>
        <v>0</v>
      </c>
      <c r="F32" s="15">
        <f>'[1]1 полугодие 2015'!F32+'2 полугодие 2015 г'!F32</f>
        <v>0</v>
      </c>
      <c r="G32" s="15">
        <f>'[1]1 полугодие 2015'!G32+'2 полугодие 2015 г'!G32</f>
        <v>0</v>
      </c>
      <c r="H32" s="14">
        <f>'[1]1 полугодие 2015'!H32+'2 полугодие 2015 г'!H32</f>
        <v>0</v>
      </c>
      <c r="I32" s="15">
        <f>'[1]1 полугодие 2015'!I32+'2 полугодие 2015 г'!I32</f>
        <v>0</v>
      </c>
      <c r="J32" s="15">
        <f>'[1]1 полугодие 2015'!J32+'2 полугодие 2015 г'!J32</f>
        <v>0</v>
      </c>
      <c r="K32" s="14">
        <f>'[1]1 полугодие 2015'!K32+'2 полугодие 2015 г'!K32</f>
        <v>0</v>
      </c>
      <c r="L32" s="15">
        <f>'[1]1 полугодие 2015'!L32+'2 полугодие 2015 г'!L32</f>
        <v>0</v>
      </c>
      <c r="M32" s="15">
        <f>'[1]1 полугодие 2015'!M32+'2 полугодие 2015 г'!M32</f>
        <v>0</v>
      </c>
      <c r="N32" s="14">
        <f>'[1]1 полугодие 2015'!N32+'2 полугодие 2015 г'!N32</f>
        <v>0</v>
      </c>
      <c r="O32" s="15">
        <f>'[1]1 полугодие 2015'!O32+'2 полугодие 2015 г'!O32</f>
        <v>0</v>
      </c>
      <c r="P32" s="15">
        <f>'[1]1 полугодие 2015'!P32+'2 полугодие 2015 г'!P32</f>
        <v>0</v>
      </c>
      <c r="Q32" s="31"/>
      <c r="R32" s="23"/>
      <c r="S32" s="23"/>
      <c r="T32" s="23"/>
      <c r="U32" s="23"/>
      <c r="V32" s="23"/>
      <c r="W32" s="23"/>
      <c r="X32" s="23"/>
      <c r="Y32" s="23"/>
      <c r="Z32" s="23"/>
      <c r="AA32" s="4"/>
    </row>
    <row r="33" spans="1:27" ht="12">
      <c r="A33" s="12"/>
      <c r="B33" s="54" t="s">
        <v>42</v>
      </c>
      <c r="C33" s="55"/>
      <c r="D33" s="56"/>
      <c r="E33" s="14">
        <f>'[1]1 полугодие 2015'!E33+'2 полугодие 2015 г'!E33</f>
        <v>0</v>
      </c>
      <c r="F33" s="15">
        <f>'[1]1 полугодие 2015'!F33+'2 полугодие 2015 г'!F33</f>
        <v>4504.666</v>
      </c>
      <c r="G33" s="15">
        <f>'[1]1 полугодие 2015'!G33+'2 полугодие 2015 г'!G33</f>
        <v>2385.433</v>
      </c>
      <c r="H33" s="14">
        <f>'[1]1 полугодие 2015'!H33+'2 полугодие 2015 г'!H33</f>
        <v>0</v>
      </c>
      <c r="I33" s="15">
        <f>'[1]1 полугодие 2015'!I33+'2 полугодие 2015 г'!I33</f>
        <v>4375.3730000000005</v>
      </c>
      <c r="J33" s="15">
        <f>'[1]1 полугодие 2015'!J33+'2 полугодие 2015 г'!J33</f>
        <v>2277.535</v>
      </c>
      <c r="K33" s="14">
        <f>'[1]1 полугодие 2015'!K33+'2 полугодие 2015 г'!K33</f>
        <v>0</v>
      </c>
      <c r="L33" s="15">
        <f>'[1]1 полугодие 2015'!L33+'2 полугодие 2015 г'!L33</f>
        <v>0</v>
      </c>
      <c r="M33" s="15">
        <f>'[1]1 полугодие 2015'!M33+'2 полугодие 2015 г'!M33</f>
        <v>0</v>
      </c>
      <c r="N33" s="14">
        <f>'[1]1 полугодие 2015'!N33+'2 полугодие 2015 г'!N33</f>
        <v>0</v>
      </c>
      <c r="O33" s="15">
        <f>'[1]1 полугодие 2015'!O33+'2 полугодие 2015 г'!O33</f>
        <v>129.293</v>
      </c>
      <c r="P33" s="15">
        <f>'[1]1 полугодие 2015'!P33+'2 полугодие 2015 г'!P33</f>
        <v>107.898</v>
      </c>
      <c r="Q33" s="31"/>
      <c r="R33" s="23"/>
      <c r="S33" s="23"/>
      <c r="T33" s="23"/>
      <c r="U33" s="23"/>
      <c r="V33" s="23"/>
      <c r="W33" s="23"/>
      <c r="X33" s="23"/>
      <c r="Y33" s="23"/>
      <c r="Z33" s="23"/>
      <c r="AA33" s="4"/>
    </row>
    <row r="34" spans="1:27" ht="12">
      <c r="A34" s="12" t="s">
        <v>43</v>
      </c>
      <c r="B34" s="52" t="s">
        <v>44</v>
      </c>
      <c r="C34" s="52"/>
      <c r="D34" s="52"/>
      <c r="E34" s="14">
        <f>'[1]1 полугодие 2015'!E34+'2 полугодие 2015 г'!E34</f>
        <v>28234.148999999998</v>
      </c>
      <c r="F34" s="15">
        <f>'[1]1 полугодие 2015'!F34+'2 полугодие 2015 г'!F34</f>
        <v>29863.307</v>
      </c>
      <c r="G34" s="15">
        <f>'[1]1 полугодие 2015'!G34+'2 полугодие 2015 г'!G34</f>
        <v>7382.107</v>
      </c>
      <c r="H34" s="14">
        <f>'[1]1 полугодие 2015'!H34+'2 полугодие 2015 г'!H34</f>
        <v>25836.214</v>
      </c>
      <c r="I34" s="15">
        <f>'[1]1 полугодие 2015'!I34+'2 полугодие 2015 г'!I34</f>
        <v>27423.784</v>
      </c>
      <c r="J34" s="15">
        <f>'[1]1 полугодие 2015'!J34+'2 полугодие 2015 г'!J34</f>
        <v>5616.719999999999</v>
      </c>
      <c r="K34" s="14">
        <f>'[1]1 полугодие 2015'!K34+'2 полугодие 2015 г'!K34</f>
        <v>0</v>
      </c>
      <c r="L34" s="15">
        <f>'[1]1 полугодие 2015'!L34+'2 полугодие 2015 г'!L34</f>
        <v>0</v>
      </c>
      <c r="M34" s="15">
        <f>'[1]1 полугодие 2015'!M34+'2 полугодие 2015 г'!M34</f>
        <v>0</v>
      </c>
      <c r="N34" s="14">
        <f>'[1]1 полугодие 2015'!N34+'2 полугодие 2015 г'!N34</f>
        <v>2397.935</v>
      </c>
      <c r="O34" s="15">
        <f>'[1]1 полугодие 2015'!O34+'2 полугодие 2015 г'!O34</f>
        <v>2439.523</v>
      </c>
      <c r="P34" s="15">
        <f>'[1]1 полугодие 2015'!P34+'2 полугодие 2015 г'!P34</f>
        <v>1765.3870000000002</v>
      </c>
      <c r="Q34" s="31"/>
      <c r="R34" s="23"/>
      <c r="S34" s="23"/>
      <c r="T34" s="23"/>
      <c r="U34" s="23"/>
      <c r="V34" s="23"/>
      <c r="W34" s="23"/>
      <c r="X34" s="23"/>
      <c r="Y34" s="23"/>
      <c r="Z34" s="23"/>
      <c r="AA34" s="4"/>
    </row>
    <row r="35" spans="1:26" ht="12">
      <c r="A35" s="12"/>
      <c r="B35" s="52" t="s">
        <v>45</v>
      </c>
      <c r="C35" s="52"/>
      <c r="D35" s="52"/>
      <c r="E35" s="14">
        <f>'[1]1 полугодие 2015'!E35+'2 полугодие 2015 г'!E35</f>
        <v>0</v>
      </c>
      <c r="F35" s="15">
        <f>'[1]1 полугодие 2015'!F35+'2 полугодие 2015 г'!F35</f>
        <v>29825.063</v>
      </c>
      <c r="G35" s="15">
        <f>'[1]1 полугодие 2015'!G35+'2 полугодие 2015 г'!G35</f>
        <v>7382.107</v>
      </c>
      <c r="H35" s="14">
        <f>'[1]1 полугодие 2015'!H35+'2 полугодие 2015 г'!H35</f>
        <v>0</v>
      </c>
      <c r="I35" s="15">
        <f>'[1]1 полугодие 2015'!I35+'2 полугодие 2015 г'!I35</f>
        <v>27385.54</v>
      </c>
      <c r="J35" s="15">
        <f>'[1]1 полугодие 2015'!J35+'2 полугодие 2015 г'!J35</f>
        <v>5616.719999999999</v>
      </c>
      <c r="K35" s="14">
        <f>'[1]1 полугодие 2015'!K35+'2 полугодие 2015 г'!K35</f>
        <v>0</v>
      </c>
      <c r="L35" s="15">
        <f>'[1]1 полугодие 2015'!L35+'2 полугодие 2015 г'!L35</f>
        <v>0</v>
      </c>
      <c r="M35" s="15">
        <f>'[1]1 полугодие 2015'!M35+'2 полугодие 2015 г'!M35</f>
        <v>0</v>
      </c>
      <c r="N35" s="14">
        <f>'[1]1 полугодие 2015'!N35+'2 полугодие 2015 г'!N35</f>
        <v>0</v>
      </c>
      <c r="O35" s="15">
        <f>'[1]1 полугодие 2015'!O35+'2 полугодие 2015 г'!O35</f>
        <v>2439.523</v>
      </c>
      <c r="P35" s="15">
        <f>'[1]1 полугодие 2015'!P35+'2 полугодие 2015 г'!P35</f>
        <v>1765.3870000000002</v>
      </c>
      <c r="Q35" s="31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" outlineLevel="1">
      <c r="A36" s="12"/>
      <c r="B36" s="66" t="s">
        <v>46</v>
      </c>
      <c r="C36" s="66"/>
      <c r="D36" s="66"/>
      <c r="E36" s="14">
        <f>'[1]1 полугодие 2015'!E36+'2 полугодие 2015 г'!E36</f>
        <v>0</v>
      </c>
      <c r="F36" s="15">
        <f>'[1]1 полугодие 2015'!F36+'2 полугодие 2015 г'!F36</f>
        <v>24056.432</v>
      </c>
      <c r="G36" s="15">
        <f>'[1]1 полугодие 2015'!G36+'2 полугодие 2015 г'!G36</f>
        <v>6907.553</v>
      </c>
      <c r="H36" s="14">
        <f>'[1]1 полугодие 2015'!H36+'2 полугодие 2015 г'!H36</f>
        <v>0</v>
      </c>
      <c r="I36" s="15">
        <f>'[1]1 полугодие 2015'!I36+'2 полугодие 2015 г'!I36</f>
        <v>21794.112999999998</v>
      </c>
      <c r="J36" s="15">
        <f>'[1]1 полугодие 2015'!J36+'2 полугодие 2015 г'!J36</f>
        <v>5275.57</v>
      </c>
      <c r="K36" s="14">
        <f>'[1]1 полугодие 2015'!K36+'2 полугодие 2015 г'!K36</f>
        <v>0</v>
      </c>
      <c r="L36" s="15">
        <f>'[1]1 полугодие 2015'!L36+'2 полугодие 2015 г'!L36</f>
        <v>0</v>
      </c>
      <c r="M36" s="15">
        <f>'[1]1 полугодие 2015'!M36+'2 полугодие 2015 г'!M36</f>
        <v>0</v>
      </c>
      <c r="N36" s="14">
        <f>'[1]1 полугодие 2015'!N36+'2 полугодие 2015 г'!N36</f>
        <v>0</v>
      </c>
      <c r="O36" s="15">
        <f>'[1]1 полугодие 2015'!O36+'2 полугодие 2015 г'!O36</f>
        <v>2262.319</v>
      </c>
      <c r="P36" s="15">
        <f>'[1]1 полугодие 2015'!P36+'2 полугодие 2015 г'!P36</f>
        <v>1631.983</v>
      </c>
      <c r="Q36" s="31"/>
      <c r="R36" s="23"/>
      <c r="S36" s="23"/>
      <c r="T36" s="36"/>
      <c r="U36" s="36"/>
      <c r="V36" s="23" t="s">
        <v>31</v>
      </c>
      <c r="W36" s="23"/>
      <c r="X36" s="23"/>
      <c r="Y36" s="23"/>
      <c r="Z36" s="23"/>
    </row>
    <row r="37" spans="1:26" ht="12" outlineLevel="1">
      <c r="A37" s="12"/>
      <c r="B37" s="66" t="s">
        <v>47</v>
      </c>
      <c r="C37" s="66"/>
      <c r="D37" s="66"/>
      <c r="E37" s="14">
        <f>'[1]1 полугодие 2015'!E37+'2 полугодие 2015 г'!E37</f>
        <v>0</v>
      </c>
      <c r="F37" s="15">
        <f>'[1]1 полугодие 2015'!F37+'2 полугодие 2015 г'!F37</f>
        <v>5768.630999999999</v>
      </c>
      <c r="G37" s="15">
        <f>'[1]1 полугодие 2015'!G37+'2 полугодие 2015 г'!G37</f>
        <v>474.554</v>
      </c>
      <c r="H37" s="14">
        <f>'[1]1 полугодие 2015'!H37+'2 полугодие 2015 г'!H37</f>
        <v>0</v>
      </c>
      <c r="I37" s="15">
        <f>'[1]1 полугодие 2015'!I37+'2 полугодие 2015 г'!I37</f>
        <v>5591.427</v>
      </c>
      <c r="J37" s="15">
        <f>'[1]1 полугодие 2015'!J37+'2 полугодие 2015 г'!J37</f>
        <v>341.15</v>
      </c>
      <c r="K37" s="14">
        <f>'[1]1 полугодие 2015'!K37+'2 полугодие 2015 г'!K37</f>
        <v>0</v>
      </c>
      <c r="L37" s="15">
        <f>'[1]1 полугодие 2015'!L37+'2 полугодие 2015 г'!L37</f>
        <v>0</v>
      </c>
      <c r="M37" s="15">
        <f>'[1]1 полугодие 2015'!M37+'2 полугодие 2015 г'!M37</f>
        <v>0</v>
      </c>
      <c r="N37" s="14">
        <f>'[1]1 полугодие 2015'!N37+'2 полугодие 2015 г'!N37</f>
        <v>0</v>
      </c>
      <c r="O37" s="15">
        <f>'[1]1 полугодие 2015'!O37+'2 полугодие 2015 г'!O37</f>
        <v>177.204</v>
      </c>
      <c r="P37" s="15">
        <f>'[1]1 полугодие 2015'!P37+'2 полугодие 2015 г'!P37</f>
        <v>133.404</v>
      </c>
      <c r="Q37" s="31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" outlineLevel="1">
      <c r="A38" s="12"/>
      <c r="B38" s="52" t="s">
        <v>48</v>
      </c>
      <c r="C38" s="52"/>
      <c r="D38" s="52"/>
      <c r="E38" s="14">
        <f>'[1]1 полугодие 2015'!E38+'2 полугодие 2015 г'!E38</f>
        <v>0</v>
      </c>
      <c r="F38" s="15">
        <f>'[1]1 полугодие 2015'!F38+'2 полугодие 2015 г'!F38</f>
        <v>38.244</v>
      </c>
      <c r="G38" s="15">
        <f>'[1]1 полугодие 2015'!G38+'2 полугодие 2015 г'!G38</f>
        <v>0</v>
      </c>
      <c r="H38" s="14">
        <f>'[1]1 полугодие 2015'!H38+'2 полугодие 2015 г'!H38</f>
        <v>0</v>
      </c>
      <c r="I38" s="15">
        <f>'[1]1 полугодие 2015'!I38+'2 полугодие 2015 г'!I38</f>
        <v>38.244</v>
      </c>
      <c r="J38" s="15">
        <f>'[1]1 полугодие 2015'!J38+'2 полугодие 2015 г'!J38</f>
        <v>0</v>
      </c>
      <c r="K38" s="14">
        <f>'[1]1 полугодие 2015'!K38+'2 полугодие 2015 г'!K38</f>
        <v>0</v>
      </c>
      <c r="L38" s="15">
        <f>'[1]1 полугодие 2015'!L38+'2 полугодие 2015 г'!L38</f>
        <v>0</v>
      </c>
      <c r="M38" s="15">
        <f>'[1]1 полугодие 2015'!M38+'2 полугодие 2015 г'!M38</f>
        <v>0</v>
      </c>
      <c r="N38" s="14">
        <f>'[1]1 полугодие 2015'!N38+'2 полугодие 2015 г'!N38</f>
        <v>0</v>
      </c>
      <c r="O38" s="15">
        <f>'[1]1 полугодие 2015'!O38+'2 полугодие 2015 г'!O38</f>
        <v>0</v>
      </c>
      <c r="P38" s="15">
        <f>'[1]1 полугодие 2015'!P38+'2 полугодие 2015 г'!P38</f>
        <v>0</v>
      </c>
      <c r="Q38" s="31"/>
      <c r="R38" s="23"/>
      <c r="S38" s="23"/>
      <c r="T38" s="23"/>
      <c r="U38" s="23"/>
      <c r="V38" s="23"/>
      <c r="W38" s="23"/>
      <c r="X38" s="23"/>
      <c r="Y38" s="23"/>
      <c r="Z38" s="23"/>
    </row>
    <row r="39" spans="1:112" s="21" customFormat="1" ht="36" customHeight="1">
      <c r="A39" s="38" t="s">
        <v>49</v>
      </c>
      <c r="B39" s="67" t="s">
        <v>50</v>
      </c>
      <c r="C39" s="67"/>
      <c r="D39" s="67"/>
      <c r="E39" s="39">
        <f>'[1]1 полугодие 2015'!E39+'2 полугодие 2015 г'!E39</f>
        <v>3578.494</v>
      </c>
      <c r="F39" s="39">
        <f>'[1]1 полугодие 2015'!F39+'2 полугодие 2015 г'!F39</f>
        <v>2169.8140000000003</v>
      </c>
      <c r="G39" s="39">
        <f>'[1]1 полугодие 2015'!G39+'2 полугодие 2015 г'!G39</f>
        <v>1869.375</v>
      </c>
      <c r="H39" s="39">
        <f>'[1]1 полугодие 2015'!H39+'2 полугодие 2015 г'!H39</f>
        <v>1393.786</v>
      </c>
      <c r="I39" s="39">
        <f>'[1]1 полугодие 2015'!I39+'2 полугодие 2015 г'!I39</f>
        <v>2043.645</v>
      </c>
      <c r="J39" s="39">
        <f>'[1]1 полугодие 2015'!J39+'2 полугодие 2015 г'!J39</f>
        <v>1773.875</v>
      </c>
      <c r="K39" s="39">
        <f>'[1]1 полугодие 2015'!K39+'2 полугодие 2015 г'!K39</f>
        <v>0</v>
      </c>
      <c r="L39" s="39">
        <f>'[1]1 полугодие 2015'!L39+'2 полугодие 2015 г'!L39</f>
        <v>0</v>
      </c>
      <c r="M39" s="39">
        <f>'[1]1 полугодие 2015'!M39+'2 полугодие 2015 г'!M39</f>
        <v>0</v>
      </c>
      <c r="N39" s="39">
        <f>'[1]1 полугодие 2015'!N39+'2 полугодие 2015 г'!N39</f>
        <v>2184.708</v>
      </c>
      <c r="O39" s="39">
        <f>'[1]1 полугодие 2015'!O39+'2 полугодие 2015 г'!O39</f>
        <v>126.16900000000001</v>
      </c>
      <c r="P39" s="39">
        <f>'[1]1 полугодие 2015'!P39+'2 полугодие 2015 г'!P39</f>
        <v>95.5</v>
      </c>
      <c r="Q39" s="4"/>
      <c r="R39" s="23"/>
      <c r="S39" s="23"/>
      <c r="T39" s="23"/>
      <c r="U39" s="23"/>
      <c r="V39" s="23"/>
      <c r="W39" s="23"/>
      <c r="X39" s="23"/>
      <c r="Y39" s="23"/>
      <c r="Z39" s="2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</row>
    <row r="40" spans="1:17" ht="12">
      <c r="A40" s="12" t="s">
        <v>51</v>
      </c>
      <c r="B40" s="54" t="s">
        <v>52</v>
      </c>
      <c r="C40" s="55"/>
      <c r="D40" s="56"/>
      <c r="E40" s="14">
        <f>'[1]1 полугодие 2015'!E40+'2 полугодие 2015 г'!E40</f>
        <v>2695.446</v>
      </c>
      <c r="F40" s="15">
        <f>'[1]1 полугодие 2015'!F40+'2 полугодие 2015 г'!F40</f>
        <v>1213.511</v>
      </c>
      <c r="G40" s="15">
        <f>'[1]1 полугодие 2015'!G40+'2 полугодие 2015 г'!G40</f>
        <v>1204.933</v>
      </c>
      <c r="H40" s="14">
        <f>'[1]1 полугодие 2015'!H40+'2 полугодие 2015 г'!H40</f>
        <v>563.6210000000001</v>
      </c>
      <c r="I40" s="15">
        <f>'[1]1 полугодие 2015'!I40+'2 полугодие 2015 г'!I40</f>
        <v>1135.7060000000001</v>
      </c>
      <c r="J40" s="15">
        <f>'[1]1 полугодие 2015'!J40+'2 полугодие 2015 г'!J40</f>
        <v>1127.1280000000002</v>
      </c>
      <c r="K40" s="14">
        <f>'[1]1 полугодие 2015'!K40+'2 полугодие 2015 г'!K40</f>
        <v>0</v>
      </c>
      <c r="L40" s="15">
        <f>'[1]1 полугодие 2015'!L40+'2 полугодие 2015 г'!L40</f>
        <v>0</v>
      </c>
      <c r="M40" s="15">
        <f>'[1]1 полугодие 2015'!M40+'2 полугодие 2015 г'!M40</f>
        <v>0</v>
      </c>
      <c r="N40" s="14">
        <f>'[1]1 полугодие 2015'!N40+'2 полугодие 2015 г'!N40</f>
        <v>2131.825</v>
      </c>
      <c r="O40" s="15">
        <f>'[1]1 полугодие 2015'!O40+'2 полугодие 2015 г'!O40</f>
        <v>77.805</v>
      </c>
      <c r="P40" s="15">
        <f>'[1]1 полугодие 2015'!P40+'2 полугодие 2015 г'!P40</f>
        <v>77.805</v>
      </c>
      <c r="Q40" s="4"/>
    </row>
    <row r="41" spans="1:17" ht="12">
      <c r="A41" s="12"/>
      <c r="B41" s="54" t="s">
        <v>53</v>
      </c>
      <c r="C41" s="55"/>
      <c r="D41" s="56"/>
      <c r="E41" s="14">
        <f>'[1]1 полугодие 2015'!E41+'2 полугодие 2015 г'!E41</f>
        <v>0</v>
      </c>
      <c r="F41" s="15">
        <f>'[1]1 полугодие 2015'!F41+'2 полугодие 2015 г'!F41</f>
        <v>0</v>
      </c>
      <c r="G41" s="15">
        <f>'[1]1 полугодие 2015'!G41+'2 полугодие 2015 г'!G41</f>
        <v>0</v>
      </c>
      <c r="H41" s="14">
        <f>'[1]1 полугодие 2015'!H41+'2 полугодие 2015 г'!H41</f>
        <v>0</v>
      </c>
      <c r="I41" s="15">
        <f>'[1]1 полугодие 2015'!I41+'2 полугодие 2015 г'!I41</f>
        <v>0</v>
      </c>
      <c r="J41" s="15">
        <f>'[1]1 полугодие 2015'!J41+'2 полугодие 2015 г'!J41</f>
        <v>0</v>
      </c>
      <c r="K41" s="14">
        <f>'[1]1 полугодие 2015'!K41+'2 полугодие 2015 г'!K41</f>
        <v>0</v>
      </c>
      <c r="L41" s="15">
        <f>'[1]1 полугодие 2015'!L41+'2 полугодие 2015 г'!L41</f>
        <v>0</v>
      </c>
      <c r="M41" s="15">
        <f>'[1]1 полугодие 2015'!M41+'2 полугодие 2015 г'!M41</f>
        <v>0</v>
      </c>
      <c r="N41" s="14">
        <f>'[1]1 полугодие 2015'!N41+'2 полугодие 2015 г'!N41</f>
        <v>0</v>
      </c>
      <c r="O41" s="15">
        <f>'[1]1 полугодие 2015'!O41+'2 полугодие 2015 г'!O41</f>
        <v>0</v>
      </c>
      <c r="P41" s="15">
        <f>'[1]1 полугодие 2015'!P41+'2 полугодие 2015 г'!P41</f>
        <v>0</v>
      </c>
      <c r="Q41" s="4"/>
    </row>
    <row r="42" spans="1:18" ht="12">
      <c r="A42" s="12"/>
      <c r="B42" s="54" t="s">
        <v>54</v>
      </c>
      <c r="C42" s="55"/>
      <c r="D42" s="56"/>
      <c r="E42" s="14">
        <f>'[1]1 полугодие 2015'!E42+'2 полугодие 2015 г'!E42</f>
        <v>2695.446</v>
      </c>
      <c r="F42" s="15">
        <f>'[1]1 полугодие 2015'!F42+'2 полугодие 2015 г'!F42</f>
        <v>1213.511</v>
      </c>
      <c r="G42" s="15">
        <f>'[1]1 полугодие 2015'!G42+'2 полугодие 2015 г'!G42</f>
        <v>1204.933</v>
      </c>
      <c r="H42" s="14">
        <f>'[1]1 полугодие 2015'!H42+'2 полугодие 2015 г'!H42</f>
        <v>563.6210000000001</v>
      </c>
      <c r="I42" s="15">
        <f>'[1]1 полугодие 2015'!I42+'2 полугодие 2015 г'!I42</f>
        <v>1135.7060000000001</v>
      </c>
      <c r="J42" s="15">
        <f>'[1]1 полугодие 2015'!J42+'2 полугодие 2015 г'!J42</f>
        <v>1127.1280000000002</v>
      </c>
      <c r="K42" s="14">
        <f>'[1]1 полугодие 2015'!K42+'2 полугодие 2015 г'!K42</f>
        <v>0</v>
      </c>
      <c r="L42" s="15">
        <f>'[1]1 полугодие 2015'!L42+'2 полугодие 2015 г'!L42</f>
        <v>0</v>
      </c>
      <c r="M42" s="15">
        <f>'[1]1 полугодие 2015'!M42+'2 полугодие 2015 г'!M42</f>
        <v>0</v>
      </c>
      <c r="N42" s="14">
        <f>'[1]1 полугодие 2015'!N42+'2 полугодие 2015 г'!N42</f>
        <v>2131.825</v>
      </c>
      <c r="O42" s="15">
        <f>'[1]1 полугодие 2015'!O42+'2 полугодие 2015 г'!O42</f>
        <v>77.805</v>
      </c>
      <c r="P42" s="15">
        <f>'[1]1 полугодие 2015'!P42+'2 полугодие 2015 г'!P42</f>
        <v>77.805</v>
      </c>
      <c r="Q42" s="4"/>
      <c r="R42" s="4"/>
    </row>
    <row r="43" spans="1:17" ht="12">
      <c r="A43" s="12"/>
      <c r="B43" s="54" t="s">
        <v>55</v>
      </c>
      <c r="C43" s="55"/>
      <c r="D43" s="56"/>
      <c r="E43" s="14">
        <f>'[1]1 полугодие 2015'!E43+'2 полугодие 2015 г'!E43</f>
        <v>0</v>
      </c>
      <c r="F43" s="15">
        <f>'[1]1 полугодие 2015'!F43+'2 полугодие 2015 г'!F43</f>
        <v>0</v>
      </c>
      <c r="G43" s="15">
        <f>'[1]1 полугодие 2015'!G43+'2 полугодие 2015 г'!G43</f>
        <v>0</v>
      </c>
      <c r="H43" s="14">
        <f>'[1]1 полугодие 2015'!H43+'2 полугодие 2015 г'!H43</f>
        <v>0</v>
      </c>
      <c r="I43" s="15">
        <f>'[1]1 полугодие 2015'!I43+'2 полугодие 2015 г'!I43</f>
        <v>0</v>
      </c>
      <c r="J43" s="15">
        <f>'[1]1 полугодие 2015'!J43+'2 полугодие 2015 г'!J43</f>
        <v>0</v>
      </c>
      <c r="K43" s="14">
        <f>'[1]1 полугодие 2015'!K43+'2 полугодие 2015 г'!K43</f>
        <v>0</v>
      </c>
      <c r="L43" s="15">
        <f>'[1]1 полугодие 2015'!L43+'2 полугодие 2015 г'!L43</f>
        <v>0</v>
      </c>
      <c r="M43" s="15">
        <f>'[1]1 полугодие 2015'!M43+'2 полугодие 2015 г'!M43</f>
        <v>0</v>
      </c>
      <c r="N43" s="14">
        <f>'[1]1 полугодие 2015'!N43+'2 полугодие 2015 г'!N43</f>
        <v>0</v>
      </c>
      <c r="O43" s="15">
        <f>'[1]1 полугодие 2015'!O43+'2 полугодие 2015 г'!O43</f>
        <v>0</v>
      </c>
      <c r="P43" s="15">
        <f>'[1]1 полугодие 2015'!P43+'2 полугодие 2015 г'!P43</f>
        <v>0</v>
      </c>
      <c r="Q43" s="4"/>
    </row>
    <row r="44" spans="1:17" ht="12">
      <c r="A44" s="12" t="s">
        <v>56</v>
      </c>
      <c r="B44" s="54" t="s">
        <v>57</v>
      </c>
      <c r="C44" s="55"/>
      <c r="D44" s="56"/>
      <c r="E44" s="14">
        <f>'[1]1 полугодие 2015'!E44+'2 полугодие 2015 г'!E44</f>
        <v>266.095</v>
      </c>
      <c r="F44" s="15">
        <f>'[1]1 полугодие 2015'!F44+'2 полугодие 2015 г'!F44</f>
        <v>515.046</v>
      </c>
      <c r="G44" s="15">
        <f>'[1]1 полугодие 2015'!G44+'2 полугодие 2015 г'!G44</f>
        <v>358.87600000000003</v>
      </c>
      <c r="H44" s="14">
        <f>'[1]1 полугодие 2015'!H44+'2 полугодие 2015 г'!H44</f>
        <v>235.233</v>
      </c>
      <c r="I44" s="15">
        <f>'[1]1 полугодие 2015'!I44+'2 полугодие 2015 г'!I44</f>
        <v>470.42</v>
      </c>
      <c r="J44" s="15">
        <f>'[1]1 полугодие 2015'!J44+'2 полугодие 2015 г'!J44</f>
        <v>344.919</v>
      </c>
      <c r="K44" s="14">
        <f>'[1]1 полугодие 2015'!K44+'2 полугодие 2015 г'!K44</f>
        <v>0</v>
      </c>
      <c r="L44" s="15">
        <f>'[1]1 полугодие 2015'!L44+'2 полугодие 2015 г'!L44</f>
        <v>0</v>
      </c>
      <c r="M44" s="15">
        <f>'[1]1 полугодие 2015'!M44+'2 полугодие 2015 г'!M44</f>
        <v>0</v>
      </c>
      <c r="N44" s="14">
        <f>'[1]1 полугодие 2015'!N44+'2 полугодие 2015 г'!N44</f>
        <v>30.862000000000002</v>
      </c>
      <c r="O44" s="15">
        <f>'[1]1 полугодие 2015'!O44+'2 полугодие 2015 г'!O44</f>
        <v>44.626</v>
      </c>
      <c r="P44" s="15">
        <f>'[1]1 полугодие 2015'!P44+'2 полугодие 2015 г'!P44</f>
        <v>13.957</v>
      </c>
      <c r="Q44" s="4"/>
    </row>
    <row r="45" spans="1:17" ht="12">
      <c r="A45" s="12"/>
      <c r="B45" s="54" t="s">
        <v>58</v>
      </c>
      <c r="C45" s="55"/>
      <c r="D45" s="56"/>
      <c r="E45" s="14">
        <f>'[1]1 полугодие 2015'!E45+'2 полугодие 2015 г'!E45</f>
        <v>189.611</v>
      </c>
      <c r="F45" s="15">
        <f>'[1]1 полугодие 2015'!F45+'2 полугодие 2015 г'!F45</f>
        <v>156.01999999999998</v>
      </c>
      <c r="G45" s="15">
        <f>'[1]1 полугодие 2015'!G45+'2 полугодие 2015 г'!G45</f>
        <v>0</v>
      </c>
      <c r="H45" s="14">
        <f>'[1]1 полугодие 2015'!H45+'2 полугодие 2015 г'!H45</f>
        <v>158.954</v>
      </c>
      <c r="I45" s="15">
        <f>'[1]1 полугодие 2015'!I45+'2 полугодие 2015 г'!I45</f>
        <v>125.501</v>
      </c>
      <c r="J45" s="15">
        <f>'[1]1 полугодие 2015'!J45+'2 полугодие 2015 г'!J45</f>
        <v>0</v>
      </c>
      <c r="K45" s="14">
        <f>'[1]1 полугодие 2015'!K45+'2 полугодие 2015 г'!K45</f>
        <v>0</v>
      </c>
      <c r="L45" s="15">
        <f>'[1]1 полугодие 2015'!L45+'2 полугодие 2015 г'!L45</f>
        <v>0</v>
      </c>
      <c r="M45" s="15">
        <f>'[1]1 полугодие 2015'!M45+'2 полугодие 2015 г'!M45</f>
        <v>0</v>
      </c>
      <c r="N45" s="14">
        <f>'[1]1 полугодие 2015'!N45+'2 полугодие 2015 г'!N45</f>
        <v>30.657</v>
      </c>
      <c r="O45" s="15">
        <f>'[1]1 полугодие 2015'!O45+'2 полугодие 2015 г'!O45</f>
        <v>30.519000000000002</v>
      </c>
      <c r="P45" s="15">
        <f>'[1]1 полугодие 2015'!P45+'2 полугодие 2015 г'!P45</f>
        <v>0</v>
      </c>
      <c r="Q45" s="4"/>
    </row>
    <row r="46" spans="1:17" ht="12">
      <c r="A46" s="12"/>
      <c r="B46" s="54" t="s">
        <v>59</v>
      </c>
      <c r="C46" s="55"/>
      <c r="D46" s="56"/>
      <c r="E46" s="14">
        <f>'[1]1 полугодие 2015'!E46+'2 полугодие 2015 г'!E46</f>
        <v>76.48400000000001</v>
      </c>
      <c r="F46" s="15">
        <f>'[1]1 полугодие 2015'!F46+'2 полугодие 2015 г'!F46</f>
        <v>359.026</v>
      </c>
      <c r="G46" s="15">
        <f>'[1]1 полугодие 2015'!G46+'2 полугодие 2015 г'!G46</f>
        <v>358.87600000000003</v>
      </c>
      <c r="H46" s="14">
        <f>'[1]1 полугодие 2015'!H46+'2 полугодие 2015 г'!H46</f>
        <v>76.279</v>
      </c>
      <c r="I46" s="15">
        <f>'[1]1 полугодие 2015'!I46+'2 полугодие 2015 г'!I46</f>
        <v>344.919</v>
      </c>
      <c r="J46" s="15">
        <f>'[1]1 полугодие 2015'!J46+'2 полугодие 2015 г'!J46</f>
        <v>344.919</v>
      </c>
      <c r="K46" s="14">
        <f>'[1]1 полугодие 2015'!K46+'2 полугодие 2015 г'!K46</f>
        <v>0</v>
      </c>
      <c r="L46" s="15">
        <f>'[1]1 полугодие 2015'!L46+'2 полугодие 2015 г'!L46</f>
        <v>0</v>
      </c>
      <c r="M46" s="15">
        <f>'[1]1 полугодие 2015'!M46+'2 полугодие 2015 г'!M46</f>
        <v>0</v>
      </c>
      <c r="N46" s="14">
        <f>'[1]1 полугодие 2015'!N46+'2 полугодие 2015 г'!N46</f>
        <v>0.205</v>
      </c>
      <c r="O46" s="15">
        <f>'[1]1 полугодие 2015'!O46+'2 полугодие 2015 г'!O46</f>
        <v>14.107000000000001</v>
      </c>
      <c r="P46" s="15">
        <f>'[1]1 полугодие 2015'!P46+'2 полугодие 2015 г'!P46</f>
        <v>13.957</v>
      </c>
      <c r="Q46" s="4"/>
    </row>
    <row r="47" spans="1:17" ht="12">
      <c r="A47" s="12" t="s">
        <v>60</v>
      </c>
      <c r="B47" s="54" t="s">
        <v>61</v>
      </c>
      <c r="C47" s="55"/>
      <c r="D47" s="56"/>
      <c r="E47" s="14">
        <f>'[1]1 полугодие 2015'!E47+'2 полугодие 2015 г'!E47</f>
        <v>519.897</v>
      </c>
      <c r="F47" s="15">
        <f>'[1]1 полугодие 2015'!F47+'2 полугодие 2015 г'!F47</f>
        <v>368.46</v>
      </c>
      <c r="G47" s="15">
        <f>'[1]1 полугодие 2015'!G47+'2 полугодие 2015 г'!G47</f>
        <v>271.051</v>
      </c>
      <c r="H47" s="14">
        <f>'[1]1 полугодие 2015'!H47+'2 полугодие 2015 г'!H47</f>
        <v>499.217</v>
      </c>
      <c r="I47" s="15">
        <f>'[1]1 полугодие 2015'!I47+'2 полугодие 2015 г'!I47</f>
        <v>365.40500000000003</v>
      </c>
      <c r="J47" s="15">
        <f>'[1]1 полугодие 2015'!J47+'2 полугодие 2015 г'!J47</f>
        <v>267.996</v>
      </c>
      <c r="K47" s="14">
        <f>'[1]1 полугодие 2015'!K47+'2 полугодие 2015 г'!K47</f>
        <v>0</v>
      </c>
      <c r="L47" s="15">
        <f>'[1]1 полугодие 2015'!L47+'2 полугодие 2015 г'!L47</f>
        <v>0</v>
      </c>
      <c r="M47" s="15">
        <f>'[1]1 полугодие 2015'!M47+'2 полугодие 2015 г'!M47</f>
        <v>0</v>
      </c>
      <c r="N47" s="14">
        <f>'[1]1 полугодие 2015'!N47+'2 полугодие 2015 г'!N47</f>
        <v>20.68</v>
      </c>
      <c r="O47" s="15">
        <f>'[1]1 полугодие 2015'!O47+'2 полугодие 2015 г'!O47</f>
        <v>3.055</v>
      </c>
      <c r="P47" s="15">
        <f>'[1]1 полугодие 2015'!P47+'2 полугодие 2015 г'!P47</f>
        <v>3.055</v>
      </c>
      <c r="Q47" s="4"/>
    </row>
    <row r="48" spans="1:17" ht="12">
      <c r="A48" s="12"/>
      <c r="B48" s="54" t="s">
        <v>62</v>
      </c>
      <c r="C48" s="55"/>
      <c r="D48" s="56"/>
      <c r="E48" s="14">
        <f>'[1]1 полугодие 2015'!E48+'2 полугодие 2015 г'!E48</f>
        <v>316.43100000000004</v>
      </c>
      <c r="F48" s="15">
        <f>'[1]1 полугодие 2015'!F48+'2 полугодие 2015 г'!F48</f>
        <v>296.47799999999995</v>
      </c>
      <c r="G48" s="15">
        <f>'[1]1 полугодие 2015'!G48+'2 полугодие 2015 г'!G48</f>
        <v>268.93</v>
      </c>
      <c r="H48" s="14">
        <f>'[1]1 полугодие 2015'!H48+'2 полугодие 2015 г'!H48</f>
        <v>313.788</v>
      </c>
      <c r="I48" s="15">
        <f>'[1]1 полугодие 2015'!I48+'2 полугодие 2015 г'!I48</f>
        <v>295.544</v>
      </c>
      <c r="J48" s="15">
        <f>'[1]1 полугодие 2015'!J48+'2 полугодие 2015 г'!J48</f>
        <v>267.996</v>
      </c>
      <c r="K48" s="14">
        <f>'[1]1 полугодие 2015'!K48+'2 полугодие 2015 г'!K48</f>
        <v>0</v>
      </c>
      <c r="L48" s="15">
        <f>'[1]1 полугодие 2015'!L48+'2 полугодие 2015 г'!L48</f>
        <v>0</v>
      </c>
      <c r="M48" s="15">
        <f>'[1]1 полугодие 2015'!M48+'2 полугодие 2015 г'!M48</f>
        <v>0</v>
      </c>
      <c r="N48" s="14">
        <f>'[1]1 полугодие 2015'!N48+'2 полугодие 2015 г'!N48</f>
        <v>2.643</v>
      </c>
      <c r="O48" s="15">
        <f>'[1]1 полугодие 2015'!O48+'2 полугодие 2015 г'!O48</f>
        <v>0.934</v>
      </c>
      <c r="P48" s="15">
        <f>'[1]1 полугодие 2015'!P48+'2 полугодие 2015 г'!P48</f>
        <v>0.934</v>
      </c>
      <c r="Q48" s="4"/>
    </row>
    <row r="49" spans="1:17" ht="12">
      <c r="A49" s="12"/>
      <c r="B49" s="54" t="s">
        <v>63</v>
      </c>
      <c r="C49" s="55"/>
      <c r="D49" s="56"/>
      <c r="E49" s="14">
        <f>'[1]1 полугодие 2015'!E49+'2 полугодие 2015 г'!E49</f>
        <v>115.767</v>
      </c>
      <c r="F49" s="15">
        <f>'[1]1 полугодие 2015'!F49+'2 полугодие 2015 г'!F49</f>
        <v>0</v>
      </c>
      <c r="G49" s="15">
        <f>'[1]1 полугодие 2015'!G49+'2 полугодие 2015 г'!G49</f>
        <v>0</v>
      </c>
      <c r="H49" s="14">
        <f>'[1]1 полугодие 2015'!H49+'2 полугодие 2015 г'!H49</f>
        <v>101.28299999999999</v>
      </c>
      <c r="I49" s="15">
        <f>'[1]1 полугодие 2015'!I49+'2 полугодие 2015 г'!I49</f>
        <v>0</v>
      </c>
      <c r="J49" s="15">
        <f>'[1]1 полугодие 2015'!J49+'2 полугодие 2015 г'!J49</f>
        <v>0</v>
      </c>
      <c r="K49" s="14">
        <f>'[1]1 полугодие 2015'!K49+'2 полугодие 2015 г'!K49</f>
        <v>0</v>
      </c>
      <c r="L49" s="15">
        <f>'[1]1 полугодие 2015'!L49+'2 полугодие 2015 г'!L49</f>
        <v>0</v>
      </c>
      <c r="M49" s="15">
        <f>'[1]1 полугодие 2015'!M49+'2 полугодие 2015 г'!M49</f>
        <v>0</v>
      </c>
      <c r="N49" s="14">
        <f>'[1]1 полугодие 2015'!N49+'2 полугодие 2015 г'!N49</f>
        <v>14.484</v>
      </c>
      <c r="O49" s="15">
        <f>'[1]1 полугодие 2015'!O49+'2 полугодие 2015 г'!O49</f>
        <v>0</v>
      </c>
      <c r="P49" s="15">
        <f>'[1]1 полугодие 2015'!P49+'2 полугодие 2015 г'!P49</f>
        <v>0</v>
      </c>
      <c r="Q49" s="4"/>
    </row>
    <row r="50" spans="1:17" ht="12">
      <c r="A50" s="12"/>
      <c r="B50" s="54" t="s">
        <v>64</v>
      </c>
      <c r="C50" s="55"/>
      <c r="D50" s="56"/>
      <c r="E50" s="14">
        <f>'[1]1 полугодие 2015'!E50+'2 полугодие 2015 г'!E50</f>
        <v>87.699</v>
      </c>
      <c r="F50" s="15">
        <f>'[1]1 полугодие 2015'!F50+'2 полугодие 2015 г'!F50</f>
        <v>71.982</v>
      </c>
      <c r="G50" s="15">
        <f>'[1]1 полугодие 2015'!G50+'2 полугодие 2015 г'!G50</f>
        <v>2.121</v>
      </c>
      <c r="H50" s="14">
        <f>'[1]1 полугодие 2015'!H50+'2 полугодие 2015 г'!H50</f>
        <v>84.14599999999999</v>
      </c>
      <c r="I50" s="15">
        <f>'[1]1 полугодие 2015'!I50+'2 полугодие 2015 г'!I50</f>
        <v>69.861</v>
      </c>
      <c r="J50" s="15">
        <f>'[1]1 полугодие 2015'!J50+'2 полугодие 2015 г'!J50</f>
        <v>0</v>
      </c>
      <c r="K50" s="14">
        <f>'[1]1 полугодие 2015'!K50+'2 полугодие 2015 г'!K50</f>
        <v>0</v>
      </c>
      <c r="L50" s="15">
        <f>'[1]1 полугодие 2015'!L50+'2 полугодие 2015 г'!L50</f>
        <v>0</v>
      </c>
      <c r="M50" s="15">
        <f>'[1]1 полугодие 2015'!M50+'2 полугодие 2015 г'!M50</f>
        <v>0</v>
      </c>
      <c r="N50" s="14">
        <f>'[1]1 полугодие 2015'!N50+'2 полугодие 2015 г'!N50</f>
        <v>3.553</v>
      </c>
      <c r="O50" s="15">
        <f>'[1]1 полугодие 2015'!O50+'2 полугодие 2015 г'!O50</f>
        <v>2.121</v>
      </c>
      <c r="P50" s="15">
        <f>'[1]1 полугодие 2015'!P50+'2 полугодие 2015 г'!P50</f>
        <v>2.121</v>
      </c>
      <c r="Q50" s="4"/>
    </row>
    <row r="51" spans="1:17" ht="12">
      <c r="A51" s="12" t="s">
        <v>65</v>
      </c>
      <c r="B51" s="54" t="s">
        <v>66</v>
      </c>
      <c r="C51" s="55"/>
      <c r="D51" s="56"/>
      <c r="E51" s="14">
        <f>'[1]1 полугодие 2015'!E51+'2 полугодие 2015 г'!E51</f>
        <v>97.056</v>
      </c>
      <c r="F51" s="15">
        <f>'[1]1 полугодие 2015'!F51+'2 полугодие 2015 г'!F51</f>
        <v>72.797</v>
      </c>
      <c r="G51" s="15">
        <f>'[1]1 полугодие 2015'!G51+'2 полугодие 2015 г'!G51</f>
        <v>34.515</v>
      </c>
      <c r="H51" s="14">
        <f>'[1]1 полугодие 2015'!H51+'2 полугодие 2015 г'!H51</f>
        <v>95.715</v>
      </c>
      <c r="I51" s="15">
        <f>'[1]1 полугодие 2015'!I51+'2 полугодие 2015 г'!I51</f>
        <v>72.114</v>
      </c>
      <c r="J51" s="15">
        <f>'[1]1 полугодие 2015'!J51+'2 полугодие 2015 г'!J51</f>
        <v>33.832</v>
      </c>
      <c r="K51" s="14">
        <f>'[1]1 полугодие 2015'!K51+'2 полугодие 2015 г'!K51</f>
        <v>0</v>
      </c>
      <c r="L51" s="15">
        <f>'[1]1 полугодие 2015'!L51+'2 полугодие 2015 г'!L51</f>
        <v>0</v>
      </c>
      <c r="M51" s="15">
        <f>'[1]1 полугодие 2015'!M51+'2 полугодие 2015 г'!M51</f>
        <v>0</v>
      </c>
      <c r="N51" s="14">
        <f>'[1]1 полугодие 2015'!N51+'2 полугодие 2015 г'!N51</f>
        <v>1.341</v>
      </c>
      <c r="O51" s="15">
        <f>'[1]1 полугодие 2015'!O51+'2 полугодие 2015 г'!O51</f>
        <v>0.683</v>
      </c>
      <c r="P51" s="15">
        <f>'[1]1 полугодие 2015'!P51+'2 полугодие 2015 г'!P51</f>
        <v>0.683</v>
      </c>
      <c r="Q51" s="4"/>
    </row>
    <row r="52" spans="1:17" ht="13.5" customHeight="1">
      <c r="A52" s="12" t="s">
        <v>67</v>
      </c>
      <c r="B52" s="54" t="s">
        <v>68</v>
      </c>
      <c r="C52" s="55"/>
      <c r="D52" s="56"/>
      <c r="E52" s="14">
        <f>'[1]1 полугодие 2015'!E52+'2 полугодие 2015 г'!E52</f>
        <v>0</v>
      </c>
      <c r="F52" s="15">
        <f>'[1]1 полугодие 2015'!F52+'2 полугодие 2015 г'!F52</f>
        <v>0</v>
      </c>
      <c r="G52" s="15">
        <f>'[1]1 полугодие 2015'!G52+'2 полугодие 2015 г'!G52</f>
        <v>0</v>
      </c>
      <c r="H52" s="14">
        <f>'[1]1 полугодие 2015'!H52+'2 полугодие 2015 г'!H52</f>
        <v>0</v>
      </c>
      <c r="I52" s="15">
        <f>'[1]1 полугодие 2015'!I52+'2 полугодие 2015 г'!I52</f>
        <v>0</v>
      </c>
      <c r="J52" s="15">
        <f>'[1]1 полугодие 2015'!J52+'2 полугодие 2015 г'!J52</f>
        <v>0</v>
      </c>
      <c r="K52" s="14">
        <f>'[1]1 полугодие 2015'!K52+'2 полугодие 2015 г'!K52</f>
        <v>0</v>
      </c>
      <c r="L52" s="15">
        <f>'[1]1 полугодие 2015'!L52+'2 полугодие 2015 г'!L52</f>
        <v>0</v>
      </c>
      <c r="M52" s="15">
        <f>'[1]1 полугодие 2015'!M52+'2 полугодие 2015 г'!M52</f>
        <v>0</v>
      </c>
      <c r="N52" s="14">
        <f>'[1]1 полугодие 2015'!N52+'2 полугодие 2015 г'!N52</f>
        <v>0</v>
      </c>
      <c r="O52" s="15">
        <f>'[1]1 полугодие 2015'!O52+'2 полугодие 2015 г'!O52</f>
        <v>0</v>
      </c>
      <c r="P52" s="15">
        <f>'[1]1 полугодие 2015'!P52+'2 полугодие 2015 г'!P52</f>
        <v>0</v>
      </c>
      <c r="Q52" s="4"/>
    </row>
    <row r="53" spans="1:21" s="43" customFormat="1" ht="33.75" customHeight="1">
      <c r="A53" s="70" t="s">
        <v>70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42"/>
      <c r="R53" s="42"/>
      <c r="S53" s="42"/>
      <c r="T53" s="42"/>
      <c r="U53" s="42"/>
    </row>
    <row r="54" spans="1:21" s="46" customFormat="1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5"/>
      <c r="R54" s="45"/>
      <c r="S54" s="45"/>
      <c r="T54" s="45"/>
      <c r="U54" s="45"/>
    </row>
    <row r="55" spans="2:14" ht="12">
      <c r="B55" s="1" t="s">
        <v>69</v>
      </c>
      <c r="E55" s="3"/>
      <c r="F55" s="3"/>
      <c r="G55" s="3"/>
      <c r="H55" s="3"/>
      <c r="N55" s="3"/>
    </row>
    <row r="56" ht="12">
      <c r="E56" s="47"/>
    </row>
    <row r="57" ht="12">
      <c r="E57" s="47"/>
    </row>
    <row r="58" ht="12">
      <c r="J58" s="20"/>
    </row>
    <row r="59" ht="12">
      <c r="E59" s="48"/>
    </row>
    <row r="60" ht="12.75">
      <c r="E60" s="49"/>
    </row>
    <row r="61" spans="5:7" ht="12">
      <c r="E61" s="47"/>
      <c r="F61" s="47"/>
      <c r="G61" s="47"/>
    </row>
    <row r="77" ht="12">
      <c r="V77" s="50"/>
    </row>
  </sheetData>
  <sheetProtection/>
  <mergeCells count="45">
    <mergeCell ref="B35:D35"/>
    <mergeCell ref="B14:D14"/>
    <mergeCell ref="B47:D47"/>
    <mergeCell ref="B43:D43"/>
    <mergeCell ref="B44:D44"/>
    <mergeCell ref="B46:D46"/>
    <mergeCell ref="B15:D15"/>
    <mergeCell ref="B16:D16"/>
    <mergeCell ref="B17:D17"/>
    <mergeCell ref="B25:D25"/>
    <mergeCell ref="A6:O6"/>
    <mergeCell ref="A7:O7"/>
    <mergeCell ref="N12:P12"/>
    <mergeCell ref="H11:P11"/>
    <mergeCell ref="E10:P10"/>
    <mergeCell ref="E11:G11"/>
    <mergeCell ref="E12:G12"/>
    <mergeCell ref="B10:D13"/>
    <mergeCell ref="K12:M12"/>
    <mergeCell ref="B28:D28"/>
    <mergeCell ref="B29:D29"/>
    <mergeCell ref="B34:D34"/>
    <mergeCell ref="H12:J12"/>
    <mergeCell ref="B23:D23"/>
    <mergeCell ref="B18:D18"/>
    <mergeCell ref="B24:D24"/>
    <mergeCell ref="B19:D19"/>
    <mergeCell ref="B31:D31"/>
    <mergeCell ref="B36:D36"/>
    <mergeCell ref="B30:D30"/>
    <mergeCell ref="B45:D45"/>
    <mergeCell ref="B42:D42"/>
    <mergeCell ref="B41:D41"/>
    <mergeCell ref="B33:D33"/>
    <mergeCell ref="B38:D38"/>
    <mergeCell ref="B40:D40"/>
    <mergeCell ref="B39:D39"/>
    <mergeCell ref="B32:D32"/>
    <mergeCell ref="A53:P53"/>
    <mergeCell ref="B37:D37"/>
    <mergeCell ref="B51:D51"/>
    <mergeCell ref="B52:D52"/>
    <mergeCell ref="B48:D48"/>
    <mergeCell ref="B49:D49"/>
    <mergeCell ref="B50:D50"/>
  </mergeCells>
  <printOptions/>
  <pageMargins left="0.79" right="0.24" top="0.3" bottom="0.31" header="0.5" footer="0.5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dcterms:created xsi:type="dcterms:W3CDTF">1996-10-08T23:32:33Z</dcterms:created>
  <dcterms:modified xsi:type="dcterms:W3CDTF">2016-02-24T11:11:34Z</dcterms:modified>
  <cp:category/>
  <cp:version/>
  <cp:contentType/>
  <cp:contentStatus/>
</cp:coreProperties>
</file>