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Сводн.см.расч.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<sst xmlns="http://schemas.openxmlformats.org/spreadsheetml/2006/main" count="77" uniqueCount="70">
  <si>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&lt; 59 *  *  &gt;</t>
  </si>
  <si>
    <t>Документ составлен в ПК РИК (вер.1.3.200723) тел./факс (495) 347-33-01</t>
  </si>
  <si>
    <t>Сводн.см.расч.</t>
  </si>
  <si>
    <t>Форма № 1</t>
  </si>
  <si>
    <t>Заказчик</t>
  </si>
  <si>
    <t>«Утвержден»</t>
  </si>
  <si>
    <t>«____»___________ 20___г.</t>
  </si>
  <si>
    <t>Сводный сметный расчет в сумме</t>
  </si>
  <si>
    <t>тыс. руб.</t>
  </si>
  <si>
    <t>В том числе возвратных сумм</t>
  </si>
  <si>
    <t>(ссылка на документ об утверждении)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</si>
  <si>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</si>
  <si>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</si>
  <si>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</si>
  <si>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</si>
  <si>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</si>
  <si>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</si>
  <si>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</si>
  <si>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</si>
  <si>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</si>
  <si>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</si>
  <si>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1. ОФОРМЛЕНИЕ ЗЕМЕЛЬНОГО УЧАСТКА И РАЗБИВОЧНЫЕ РАБОТЫ</t>
  </si>
  <si>
    <t>2. ОСВОЕНИЕ ТЕРРИТОРИИ СТРОИТЕЛЬСТВА</t>
  </si>
  <si>
    <t>Глава 2.</t>
  </si>
  <si>
    <t>ОСНОВНЫЕ ОБЪЕКТЫ СТРОИТЕЛЬСТВА</t>
  </si>
  <si>
    <t>1.</t>
  </si>
  <si>
    <t>2</t>
  </si>
  <si>
    <t>ИТОГО ПО ГЛАВЕ 2:</t>
  </si>
  <si>
    <t>ИТОГО ПО ГЛАВАМ 1 - 7:</t>
  </si>
  <si>
    <t>Глава 8.</t>
  </si>
  <si>
    <t>ВРЕМЕННЫЕ ЗДАНИЯ И СООРУЖЕНИЯ</t>
  </si>
  <si>
    <t>СРЕДСТВА НА ВОЗВЕДЕНИЕ, РАЗБОРКУ ВРЕМЕННЫХ ЗДАНИЙ,СООРУЖЕНИЙ</t>
  </si>
  <si>
    <t>В ТОМ ЧИСЛЕ ВОЗВРАТ</t>
  </si>
  <si>
    <t>ИТОГО ПО ГЛАВЕ 8:</t>
  </si>
  <si>
    <t>ИТОГО ПО ГЛАВАМ 1 - 8:</t>
  </si>
  <si>
    <t>ИТОГО ПО ГЛАВАМ 1 - 9:</t>
  </si>
  <si>
    <t>Глава 10.</t>
  </si>
  <si>
    <t>СОДЕРЖАНИЕ СЛУЖБЫ ЗАКАЗЧИКА. СТРОИТЕЛЬНЫЙ КОНТРОЛЬ.</t>
  </si>
  <si>
    <t>ПОСТ_ПРФ от 21.06.2010 № 468</t>
  </si>
  <si>
    <t>СТРОИТЕЛЬНЫЙ КОНТРОЛЬ (%=2.14)</t>
  </si>
  <si>
    <t>ИТОГО ПО ГЛАВЕ 10:</t>
  </si>
  <si>
    <t>Глава 12.</t>
  </si>
  <si>
    <t>ПУБЛИЧНЫЙ ТЕХНОЛОГИЧЕСКИЙ  И ЦЕНОВОЙ АУДИТ, ПРОЕКТНЫЕ И ИЗЫСКАТЕЛЬСКИЕ РАБОТЫ</t>
  </si>
  <si>
    <t>ПРОЕКТНЫЕ РАБОТЫ</t>
  </si>
  <si>
    <t>ИТОГО ПО ГЛАВЕ 12:</t>
  </si>
  <si>
    <t>ИТОГО ПО ГЛАВАМ 1 - 12:</t>
  </si>
  <si>
    <t>РЕЗЕРВ НА НЕПРЕДВИДЕННЫЕ РАБОТЫ И ЗАТРАТЫ (%=2)</t>
  </si>
  <si>
    <t>ВСЕГО ПО СВОДНОМУ СМЕТНОМУ РАСЧЕТУ :</t>
  </si>
  <si>
    <t>ЗАКОН РФ ОТ 07.07.03 № 117-ФЗ п.3 ст.164 Н.К.РФ</t>
  </si>
  <si>
    <t>ЗАТРАТЫ,СВЯЗАННЫЕ С УПЛАТОЙ НАЛОГА НА ДОБАВЛЕННУЮ СТОИМОСТЬ(НДС) (%=20)</t>
  </si>
  <si>
    <t>ВСЕГО С УЧЕТОМ НДС</t>
  </si>
  <si>
    <t>Руководитель проектной организации</t>
  </si>
  <si>
    <t>(подпись, Ф.И.О.)</t>
  </si>
  <si>
    <t>Главный инженер проекта</t>
  </si>
  <si>
    <t>Начальник</t>
  </si>
  <si>
    <t>отдела</t>
  </si>
  <si>
    <t>(наименование)</t>
  </si>
  <si>
    <t>(должность, подпись, Ф.И.О.)</t>
  </si>
  <si>
    <t>ГСН 81-05-01-200 1табл.1 п.1 к=0,9 и табл.2 к=1,5</t>
  </si>
  <si>
    <t>МУ 421/пр. п.178</t>
  </si>
  <si>
    <t>М.О.Смирнов</t>
  </si>
  <si>
    <t>В.М.Чумакова</t>
  </si>
  <si>
    <t>Вернер И.Е.</t>
  </si>
  <si>
    <t>Общество с ограниченной ответственностью строительная компания «СеверСтрой»</t>
  </si>
  <si>
    <t>Составлен в ценах по состоянию на 3 кв.2020 г. по НБ: "ФЕР-2001 в редакции 2020 года с доп. и изм. 3 (приказ Минстроя России № 352/пр)"</t>
  </si>
  <si>
    <t>Капитальный ремонт общего имущества в многоквартирном доме, расположенном по адресу: ЯНАО, Пуровский район, пос. Ханымей, ул. Заполярная, дом 10</t>
  </si>
  <si>
    <t>Капитальный ремонт жилого дома по ул.Заполярная, д.10 в п.Ханымей Пуровского района</t>
  </si>
  <si>
    <t>дог№896-ЭС/2845 23.10.2020</t>
  </si>
  <si>
    <t>ЭКСПЕРТИЗА ПРОЕКТОВ</t>
  </si>
  <si>
    <t>дог.№2 03.08.20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</si>
</sst>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General;\-General;"/>
    <numFmt numFmtId="165" formatCode="##0"/>
    <numFmt numFmtId="166" formatCode="#,##0.###;\-#,##0.###;#\ ##"/>
  </numFmts>
  <fonts count="3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i/>
      <sz val="8"/>
      <name val="Verdana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 applyProtection="1">
      <alignment/>
      <protection/>
    </xf>
    <xf numFmtId="49" fontId="1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0" fillId="0" borderId="10" xfId="0" applyNumberFormat="1" applyFont="1" applyBorder="1" applyAlignment="1">
      <alignment horizontal="right" vertical="top" wrapText="1"/>
    </xf>
    <xf numFmtId="49" fontId="0" fillId="0" borderId="11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vertical="top" wrapText="1"/>
    </xf>
    <xf numFmtId="166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right" vertical="top" wrapText="1"/>
    </xf>
    <xf numFmtId="164" fontId="0" fillId="0" borderId="10" xfId="0" applyNumberFormat="1" applyFont="1" applyBorder="1" applyAlignment="1">
      <alignment horizontal="center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65"/>
  <sheetViews>
    <sheetView tabSelected="1" zoomScalePageLayoutView="0" workbookViewId="0" topLeftCell="A32">
      <selection activeCell="B46" sqref="B46"/>
    </sheetView>
  </sheetViews>
  <sheetFormatPr defaultColWidth="9.140625" defaultRowHeight="10.5"/>
  <cols>
    <col min="1" max="1" width="15.00390625" style="2" customWidth="1"/>
    <col min="2" max="2" width="26.00390625" style="2" customWidth="1"/>
    <col min="3" max="3" width="37.421875" style="2" customWidth="1"/>
    <col min="4" max="4" width="14.00390625" style="2" customWidth="1"/>
    <col min="5" max="5" width="13.140625" style="2" customWidth="1"/>
    <col min="6" max="6" width="15.00390625" style="2" customWidth="1"/>
    <col min="7" max="8" width="13.140625" style="2" customWidth="1"/>
    <col min="9" max="16384" width="9.140625" style="2" customWidth="1"/>
  </cols>
  <sheetData>
    <row r="1" spans="1:8" ht="10.5">
      <c r="A1" s="1" t="s">
        <v>0</v>
      </c>
      <c r="C1" s="1" t="s">
        <v>1</v>
      </c>
      <c r="H1" s="3" t="s">
        <v>2</v>
      </c>
    </row>
    <row r="3" spans="1:8" ht="10.5">
      <c r="A3" s="14" t="s">
        <v>3</v>
      </c>
      <c r="B3" s="14"/>
      <c r="C3" s="14"/>
      <c r="D3" s="14"/>
      <c r="E3" s="14"/>
      <c r="F3" s="14"/>
      <c r="G3" s="14"/>
      <c r="H3" s="14"/>
    </row>
    <row r="4" spans="1:8" ht="10.5">
      <c r="A4" s="4" t="s">
        <v>4</v>
      </c>
      <c r="B4" s="15" t="s">
        <v>63</v>
      </c>
      <c r="C4" s="15"/>
      <c r="D4" s="15"/>
      <c r="E4" s="15"/>
      <c r="F4" s="15"/>
      <c r="G4" s="15"/>
      <c r="H4" s="15"/>
    </row>
    <row r="5" spans="2:8" ht="10.5">
      <c r="B5" s="5"/>
      <c r="C5" s="5"/>
      <c r="D5" s="5"/>
      <c r="E5" s="5"/>
      <c r="F5" s="5"/>
      <c r="G5" s="5"/>
      <c r="H5" s="5"/>
    </row>
    <row r="7" spans="1:7" ht="10.5">
      <c r="A7" s="4" t="s">
        <v>5</v>
      </c>
      <c r="B7" s="15" t="s">
        <v>6</v>
      </c>
      <c r="C7" s="15"/>
      <c r="D7" s="15"/>
      <c r="E7" s="15"/>
      <c r="F7" s="15"/>
      <c r="G7" s="15"/>
    </row>
    <row r="8" spans="1:7" ht="10.5">
      <c r="A8" s="15" t="s">
        <v>7</v>
      </c>
      <c r="B8" s="15"/>
      <c r="C8" s="19" t="str">
        <f>TEXT((H52),"# ### ##0"&amp;GetSeparator()&amp;"00")</f>
        <v> 6 789,09</v>
      </c>
      <c r="D8" s="19"/>
      <c r="E8" s="19"/>
      <c r="F8" s="19"/>
      <c r="G8" s="4" t="s">
        <v>8</v>
      </c>
    </row>
    <row r="9" spans="1:7" ht="10.5">
      <c r="A9" s="15" t="s">
        <v>9</v>
      </c>
      <c r="B9" s="15"/>
      <c r="C9" s="20"/>
      <c r="D9" s="20"/>
      <c r="E9" s="20"/>
      <c r="F9" s="20"/>
      <c r="G9" s="4" t="s">
        <v>8</v>
      </c>
    </row>
    <row r="10" spans="3:6" ht="10.5">
      <c r="C10" s="5"/>
      <c r="D10" s="5"/>
      <c r="E10" s="5"/>
      <c r="F10" s="5"/>
    </row>
    <row r="11" spans="1:8" ht="10.5">
      <c r="A11" s="16"/>
      <c r="B11" s="16"/>
      <c r="C11" s="16"/>
      <c r="D11" s="16"/>
      <c r="E11" s="16"/>
      <c r="F11" s="16"/>
      <c r="G11" s="16"/>
      <c r="H11" s="16"/>
    </row>
    <row r="12" spans="1:8" ht="10.5">
      <c r="A12" s="17" t="s">
        <v>10</v>
      </c>
      <c r="B12" s="17"/>
      <c r="C12" s="17"/>
      <c r="D12" s="17"/>
      <c r="E12" s="17"/>
      <c r="F12" s="17"/>
      <c r="G12" s="17"/>
      <c r="H12" s="17"/>
    </row>
    <row r="13" spans="1:8" ht="10.5">
      <c r="A13" s="18" t="s">
        <v>6</v>
      </c>
      <c r="B13" s="18"/>
      <c r="C13" s="18"/>
      <c r="D13" s="18"/>
      <c r="E13" s="18"/>
      <c r="F13" s="18"/>
      <c r="G13" s="18"/>
      <c r="H13" s="18"/>
    </row>
    <row r="15" spans="1:8" ht="10.5">
      <c r="A15" s="21" t="s">
        <v>11</v>
      </c>
      <c r="B15" s="21"/>
      <c r="C15" s="21"/>
      <c r="D15" s="21"/>
      <c r="E15" s="21"/>
      <c r="F15" s="21"/>
      <c r="G15" s="21"/>
      <c r="H15" s="21"/>
    </row>
    <row r="16" spans="1:8" ht="10.5">
      <c r="A16" s="15" t="s">
        <v>65</v>
      </c>
      <c r="B16" s="15"/>
      <c r="C16" s="15"/>
      <c r="D16" s="15"/>
      <c r="E16" s="15"/>
      <c r="F16" s="15"/>
      <c r="G16" s="15"/>
      <c r="H16" s="15"/>
    </row>
    <row r="17" spans="1:8" ht="10.5">
      <c r="A17" s="5"/>
      <c r="B17" s="5"/>
      <c r="C17" s="5"/>
      <c r="D17" s="5"/>
      <c r="E17" s="5"/>
      <c r="F17" s="5"/>
      <c r="G17" s="5"/>
      <c r="H17" s="5"/>
    </row>
    <row r="18" spans="1:8" ht="10.5">
      <c r="A18" s="15" t="s">
        <v>64</v>
      </c>
      <c r="B18" s="15"/>
      <c r="C18" s="15"/>
      <c r="D18" s="15"/>
      <c r="E18" s="15"/>
      <c r="F18" s="15"/>
      <c r="G18" s="15"/>
      <c r="H18" s="15"/>
    </row>
    <row r="19" ht="4.5" customHeight="1"/>
    <row r="20" ht="4.5" customHeight="1"/>
    <row r="21" spans="1:8" ht="10.5" customHeight="1">
      <c r="A21" s="22" t="s">
        <v>12</v>
      </c>
      <c r="B21" s="22" t="s">
        <v>13</v>
      </c>
      <c r="C21" s="22" t="s">
        <v>14</v>
      </c>
      <c r="D21" s="24" t="s">
        <v>15</v>
      </c>
      <c r="E21" s="25"/>
      <c r="F21" s="25"/>
      <c r="G21" s="26"/>
      <c r="H21" s="22" t="s">
        <v>16</v>
      </c>
    </row>
    <row r="22" spans="1:8" ht="21.75" customHeight="1">
      <c r="A22" s="23"/>
      <c r="B22" s="23"/>
      <c r="C22" s="23"/>
      <c r="D22" s="6" t="s">
        <v>17</v>
      </c>
      <c r="E22" s="6" t="s">
        <v>18</v>
      </c>
      <c r="F22" s="6" t="s">
        <v>19</v>
      </c>
      <c r="G22" s="6" t="s">
        <v>20</v>
      </c>
      <c r="H22" s="23"/>
    </row>
    <row r="23" spans="1:8" ht="10.5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</row>
    <row r="24" spans="2:8" ht="21" hidden="1">
      <c r="B24" s="8"/>
      <c r="C24" s="8" t="s">
        <v>21</v>
      </c>
      <c r="D24" s="9"/>
      <c r="E24" s="9"/>
      <c r="F24" s="9"/>
      <c r="G24" s="9"/>
      <c r="H24" s="9"/>
    </row>
    <row r="25" spans="2:8" ht="21" hidden="1">
      <c r="B25" s="8"/>
      <c r="C25" s="8" t="s">
        <v>22</v>
      </c>
      <c r="D25" s="9"/>
      <c r="E25" s="9"/>
      <c r="F25" s="9"/>
      <c r="G25" s="9"/>
      <c r="H25" s="9"/>
    </row>
    <row r="27" spans="2:3" ht="10.5">
      <c r="B27" s="8" t="s">
        <v>23</v>
      </c>
      <c r="C27" s="8" t="s">
        <v>24</v>
      </c>
    </row>
    <row r="28" spans="1:8" ht="31.5">
      <c r="A28" s="10" t="s">
        <v>25</v>
      </c>
      <c r="B28" s="8" t="s">
        <v>26</v>
      </c>
      <c r="C28" s="8" t="s">
        <v>66</v>
      </c>
      <c r="D28" s="12">
        <v>5307.64</v>
      </c>
      <c r="E28" s="12"/>
      <c r="F28" s="12"/>
      <c r="G28" s="12"/>
      <c r="H28" s="12">
        <f>D28</f>
        <v>5307.64</v>
      </c>
    </row>
    <row r="29" spans="2:8" ht="10.5">
      <c r="B29" s="8"/>
      <c r="C29" s="8" t="s">
        <v>27</v>
      </c>
      <c r="D29" s="12">
        <f>D28</f>
        <v>5307.64</v>
      </c>
      <c r="E29" s="12"/>
      <c r="F29" s="12"/>
      <c r="G29" s="12"/>
      <c r="H29" s="12">
        <f>H28</f>
        <v>5307.64</v>
      </c>
    </row>
    <row r="30" spans="2:8" ht="10.5">
      <c r="B30" s="8"/>
      <c r="C30" s="8" t="s">
        <v>28</v>
      </c>
      <c r="D30" s="12">
        <f>D29</f>
        <v>5307.64</v>
      </c>
      <c r="E30" s="12"/>
      <c r="F30" s="12"/>
      <c r="G30" s="12"/>
      <c r="H30" s="12">
        <f>H29</f>
        <v>5307.64</v>
      </c>
    </row>
    <row r="31" spans="4:8" ht="10.5">
      <c r="D31" s="13"/>
      <c r="E31" s="13"/>
      <c r="F31" s="13"/>
      <c r="G31" s="13"/>
      <c r="H31" s="13"/>
    </row>
    <row r="32" spans="2:8" ht="10.5">
      <c r="B32" s="8" t="s">
        <v>29</v>
      </c>
      <c r="C32" s="8" t="s">
        <v>30</v>
      </c>
      <c r="D32" s="13"/>
      <c r="E32" s="13"/>
      <c r="F32" s="13"/>
      <c r="G32" s="13"/>
      <c r="H32" s="13"/>
    </row>
    <row r="33" spans="2:8" ht="21">
      <c r="B33" s="8" t="s">
        <v>58</v>
      </c>
      <c r="C33" s="8" t="s">
        <v>31</v>
      </c>
      <c r="D33" s="12">
        <v>71.65</v>
      </c>
      <c r="E33" s="12"/>
      <c r="F33" s="12"/>
      <c r="G33" s="12"/>
      <c r="H33" s="12">
        <f>D33</f>
        <v>71.65</v>
      </c>
    </row>
    <row r="34" spans="2:8" ht="10.5" hidden="1">
      <c r="B34" s="8"/>
      <c r="C34" s="8" t="s">
        <v>32</v>
      </c>
      <c r="D34" s="12">
        <v>11.588</v>
      </c>
      <c r="E34" s="12"/>
      <c r="F34" s="12"/>
      <c r="G34" s="12"/>
      <c r="H34" s="12">
        <v>11.588</v>
      </c>
    </row>
    <row r="35" spans="2:8" ht="10.5">
      <c r="B35" s="8"/>
      <c r="C35" s="8" t="s">
        <v>33</v>
      </c>
      <c r="D35" s="12">
        <f>D33</f>
        <v>71.65</v>
      </c>
      <c r="E35" s="12"/>
      <c r="F35" s="12"/>
      <c r="G35" s="12"/>
      <c r="H35" s="12">
        <f>H33</f>
        <v>71.65</v>
      </c>
    </row>
    <row r="36" spans="2:8" ht="10.5" hidden="1">
      <c r="B36" s="8"/>
      <c r="C36" s="8" t="s">
        <v>32</v>
      </c>
      <c r="D36" s="12">
        <v>11.588</v>
      </c>
      <c r="E36" s="12"/>
      <c r="F36" s="12"/>
      <c r="G36" s="12"/>
      <c r="H36" s="12">
        <v>11.588</v>
      </c>
    </row>
    <row r="37" spans="2:8" ht="10.5">
      <c r="B37" s="8"/>
      <c r="C37" s="8" t="s">
        <v>34</v>
      </c>
      <c r="D37" s="12">
        <f>D35+D30</f>
        <v>5379.29</v>
      </c>
      <c r="E37" s="12"/>
      <c r="F37" s="12"/>
      <c r="G37" s="12"/>
      <c r="H37" s="12">
        <f>H35+H30</f>
        <v>5379.29</v>
      </c>
    </row>
    <row r="38" spans="2:8" ht="10.5">
      <c r="B38" s="8"/>
      <c r="C38" s="8" t="s">
        <v>35</v>
      </c>
      <c r="D38" s="12">
        <f>D37</f>
        <v>5379.29</v>
      </c>
      <c r="E38" s="12"/>
      <c r="F38" s="12"/>
      <c r="G38" s="12"/>
      <c r="H38" s="12">
        <f>H37</f>
        <v>5379.29</v>
      </c>
    </row>
    <row r="39" spans="4:8" ht="10.5">
      <c r="D39" s="13"/>
      <c r="E39" s="13"/>
      <c r="F39" s="13"/>
      <c r="G39" s="13"/>
      <c r="H39" s="13"/>
    </row>
    <row r="40" spans="2:8" ht="21">
      <c r="B40" s="8" t="s">
        <v>36</v>
      </c>
      <c r="C40" s="8" t="s">
        <v>37</v>
      </c>
      <c r="D40" s="13"/>
      <c r="E40" s="13"/>
      <c r="F40" s="13"/>
      <c r="G40" s="13"/>
      <c r="H40" s="13"/>
    </row>
    <row r="41" spans="2:8" ht="21">
      <c r="B41" s="8" t="s">
        <v>38</v>
      </c>
      <c r="C41" s="8" t="s">
        <v>39</v>
      </c>
      <c r="D41" s="12"/>
      <c r="E41" s="12"/>
      <c r="F41" s="12"/>
      <c r="G41" s="12">
        <f>ROUND(H38*0.0214,2)</f>
        <v>115.12</v>
      </c>
      <c r="H41" s="12">
        <f>G41</f>
        <v>115.12</v>
      </c>
    </row>
    <row r="42" spans="2:8" ht="10.5">
      <c r="B42" s="8"/>
      <c r="C42" s="8" t="s">
        <v>40</v>
      </c>
      <c r="D42" s="12"/>
      <c r="E42" s="12"/>
      <c r="F42" s="12"/>
      <c r="G42" s="12">
        <f>G41</f>
        <v>115.12</v>
      </c>
      <c r="H42" s="12">
        <f>G42</f>
        <v>115.12</v>
      </c>
    </row>
    <row r="43" spans="4:8" ht="10.5">
      <c r="D43" s="13"/>
      <c r="E43" s="13"/>
      <c r="F43" s="13"/>
      <c r="G43" s="13"/>
      <c r="H43" s="13"/>
    </row>
    <row r="44" spans="2:8" ht="31.5">
      <c r="B44" s="8" t="s">
        <v>41</v>
      </c>
      <c r="C44" s="8" t="s">
        <v>42</v>
      </c>
      <c r="D44" s="13"/>
      <c r="E44" s="13"/>
      <c r="F44" s="13"/>
      <c r="G44" s="13"/>
      <c r="H44" s="13"/>
    </row>
    <row r="45" spans="2:8" ht="10.5">
      <c r="B45" s="8" t="s">
        <v>69</v>
      </c>
      <c r="C45" s="8" t="s">
        <v>43</v>
      </c>
      <c r="D45" s="12"/>
      <c r="E45" s="12"/>
      <c r="F45" s="12"/>
      <c r="G45" s="12">
        <v>38.66</v>
      </c>
      <c r="H45" s="12">
        <f>38.66</f>
        <v>38.66</v>
      </c>
    </row>
    <row r="46" spans="2:8" ht="21">
      <c r="B46" s="8" t="s">
        <v>67</v>
      </c>
      <c r="C46" s="8" t="s">
        <v>68</v>
      </c>
      <c r="D46" s="12"/>
      <c r="E46" s="12"/>
      <c r="F46" s="12"/>
      <c r="G46" s="12">
        <v>13.56</v>
      </c>
      <c r="H46" s="12">
        <v>13.56</v>
      </c>
    </row>
    <row r="47" spans="2:8" ht="10.5">
      <c r="B47" s="8"/>
      <c r="C47" s="8" t="s">
        <v>44</v>
      </c>
      <c r="D47" s="12"/>
      <c r="E47" s="12"/>
      <c r="F47" s="12"/>
      <c r="G47" s="12">
        <f>G46+G45</f>
        <v>52.22</v>
      </c>
      <c r="H47" s="12">
        <f aca="true" t="shared" si="0" ref="H47:H53">SUM(D47:G47)</f>
        <v>52.22</v>
      </c>
    </row>
    <row r="48" spans="2:8" ht="10.5">
      <c r="B48" s="8"/>
      <c r="C48" s="8" t="s">
        <v>45</v>
      </c>
      <c r="D48" s="12">
        <f>D38</f>
        <v>5379.29</v>
      </c>
      <c r="E48" s="12"/>
      <c r="F48" s="12"/>
      <c r="G48" s="12">
        <f>G47+G42</f>
        <v>167.34</v>
      </c>
      <c r="H48" s="12">
        <f t="shared" si="0"/>
        <v>5546.63</v>
      </c>
    </row>
    <row r="49" spans="2:8" ht="21">
      <c r="B49" s="8" t="s">
        <v>59</v>
      </c>
      <c r="C49" s="8" t="s">
        <v>46</v>
      </c>
      <c r="D49" s="12">
        <f>ROUND(D48*0.02,2)</f>
        <v>107.59</v>
      </c>
      <c r="E49" s="12"/>
      <c r="F49" s="12"/>
      <c r="G49" s="12">
        <f>ROUND(G48*0.02,2)</f>
        <v>3.35</v>
      </c>
      <c r="H49" s="12">
        <f t="shared" si="0"/>
        <v>110.94</v>
      </c>
    </row>
    <row r="50" spans="2:8" ht="21">
      <c r="B50" s="8"/>
      <c r="C50" s="8" t="s">
        <v>47</v>
      </c>
      <c r="D50" s="12">
        <f>D49+D48</f>
        <v>5486.88</v>
      </c>
      <c r="E50" s="12"/>
      <c r="F50" s="12"/>
      <c r="G50" s="12">
        <f>G49+G48</f>
        <v>170.69</v>
      </c>
      <c r="H50" s="12">
        <f t="shared" si="0"/>
        <v>5657.57</v>
      </c>
    </row>
    <row r="51" spans="2:8" ht="31.5">
      <c r="B51" s="8" t="s">
        <v>48</v>
      </c>
      <c r="C51" s="8" t="s">
        <v>49</v>
      </c>
      <c r="D51" s="12">
        <f>ROUND(D50*0.2,2)</f>
        <v>1097.38</v>
      </c>
      <c r="E51" s="12"/>
      <c r="F51" s="12"/>
      <c r="G51" s="12">
        <f>ROUND(G50*0.2,2)</f>
        <v>34.14</v>
      </c>
      <c r="H51" s="12">
        <f t="shared" si="0"/>
        <v>1131.5200000000002</v>
      </c>
    </row>
    <row r="52" spans="2:8" ht="10.5">
      <c r="B52" s="8"/>
      <c r="C52" s="8" t="s">
        <v>50</v>
      </c>
      <c r="D52" s="12">
        <f>D51+D50</f>
        <v>6584.26</v>
      </c>
      <c r="E52" s="12"/>
      <c r="F52" s="12"/>
      <c r="G52" s="12">
        <f>G51+G50</f>
        <v>204.82999999999998</v>
      </c>
      <c r="H52" s="12">
        <f t="shared" si="0"/>
        <v>6789.09</v>
      </c>
    </row>
    <row r="53" spans="2:8" ht="10.5" hidden="1">
      <c r="B53" s="8"/>
      <c r="C53" s="8" t="s">
        <v>32</v>
      </c>
      <c r="D53" s="9">
        <v>11.588</v>
      </c>
      <c r="E53" s="9"/>
      <c r="F53" s="9"/>
      <c r="G53" s="9"/>
      <c r="H53" s="12">
        <f t="shared" si="0"/>
        <v>11.588</v>
      </c>
    </row>
    <row r="55" spans="1:8" ht="10.5">
      <c r="A55" s="27" t="s">
        <v>51</v>
      </c>
      <c r="B55" s="27"/>
      <c r="C55" s="28" t="s">
        <v>61</v>
      </c>
      <c r="D55" s="28"/>
      <c r="E55" s="28"/>
      <c r="F55" s="28"/>
      <c r="G55" s="28"/>
      <c r="H55" s="28"/>
    </row>
    <row r="56" spans="3:8" ht="10.5">
      <c r="C56" s="29" t="s">
        <v>52</v>
      </c>
      <c r="D56" s="29"/>
      <c r="E56" s="29"/>
      <c r="F56" s="29"/>
      <c r="G56" s="29"/>
      <c r="H56" s="29"/>
    </row>
    <row r="58" spans="1:8" ht="10.5">
      <c r="A58" s="27" t="s">
        <v>53</v>
      </c>
      <c r="B58" s="27"/>
      <c r="C58" s="15" t="s">
        <v>60</v>
      </c>
      <c r="D58" s="15"/>
      <c r="E58" s="15"/>
      <c r="F58" s="15"/>
      <c r="G58" s="15"/>
      <c r="H58" s="15"/>
    </row>
    <row r="59" spans="3:8" ht="10.5">
      <c r="C59" s="30" t="s">
        <v>52</v>
      </c>
      <c r="D59" s="30"/>
      <c r="E59" s="30"/>
      <c r="F59" s="30"/>
      <c r="G59" s="30"/>
      <c r="H59" s="30"/>
    </row>
    <row r="61" spans="1:8" ht="10.5">
      <c r="A61" s="14" t="s">
        <v>54</v>
      </c>
      <c r="B61" s="14"/>
      <c r="C61" s="4"/>
      <c r="D61" s="4" t="s">
        <v>55</v>
      </c>
      <c r="E61" s="15" t="s">
        <v>62</v>
      </c>
      <c r="F61" s="15"/>
      <c r="G61" s="15"/>
      <c r="H61" s="15"/>
    </row>
    <row r="62" spans="3:8" ht="10.5">
      <c r="C62" s="11" t="s">
        <v>56</v>
      </c>
      <c r="E62" s="30" t="s">
        <v>52</v>
      </c>
      <c r="F62" s="30"/>
      <c r="G62" s="30"/>
      <c r="H62" s="30"/>
    </row>
    <row r="64" spans="1:8" ht="10.5">
      <c r="A64" s="14" t="s">
        <v>4</v>
      </c>
      <c r="B64" s="14"/>
      <c r="C64" s="15"/>
      <c r="D64" s="15"/>
      <c r="E64" s="15"/>
      <c r="F64" s="15"/>
      <c r="G64" s="15"/>
      <c r="H64" s="15"/>
    </row>
    <row r="65" spans="3:8" ht="10.5">
      <c r="C65" s="30" t="s">
        <v>57</v>
      </c>
      <c r="D65" s="30"/>
      <c r="E65" s="30"/>
      <c r="F65" s="30"/>
      <c r="G65" s="30"/>
      <c r="H65" s="30"/>
    </row>
  </sheetData>
  <sheetProtection/>
  <mergeCells count="30">
    <mergeCell ref="A61:B61"/>
    <mergeCell ref="E61:H61"/>
    <mergeCell ref="E62:H62"/>
    <mergeCell ref="A64:B64"/>
    <mergeCell ref="C64:H64"/>
    <mergeCell ref="C65:H65"/>
    <mergeCell ref="A55:B55"/>
    <mergeCell ref="C55:H55"/>
    <mergeCell ref="C56:H56"/>
    <mergeCell ref="A58:B58"/>
    <mergeCell ref="C58:H58"/>
    <mergeCell ref="C59:H59"/>
    <mergeCell ref="A15:H15"/>
    <mergeCell ref="A16:H16"/>
    <mergeCell ref="A18:H18"/>
    <mergeCell ref="A21:A22"/>
    <mergeCell ref="B21:B22"/>
    <mergeCell ref="C21:C22"/>
    <mergeCell ref="D21:G21"/>
    <mergeCell ref="H21:H22"/>
    <mergeCell ref="A3:H3"/>
    <mergeCell ref="B4:H4"/>
    <mergeCell ref="B7:G7"/>
    <mergeCell ref="A11:H11"/>
    <mergeCell ref="A12:H12"/>
    <mergeCell ref="A13:H13"/>
    <mergeCell ref="A8:B8"/>
    <mergeCell ref="C8:F8"/>
    <mergeCell ref="A9:B9"/>
    <mergeCell ref="C9:F9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2021-06-24T03:11:52Z</cp:lastPrinted>
  <dcterms:created xsi:type="dcterms:W3CDTF">2020-11-22T10:29:42Z</dcterms:created>
  <dcterms:modified xsi:type="dcterms:W3CDTF">2021-07-01T04:02:38Z</dcterms:modified>
  <cp:category/>
  <cp:version/>
  <cp:contentType/>
  <cp:contentStatus/>
</cp:coreProperties>
</file>